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gquispe\waldir 2024\COMPENDIOS PUNO\COMPENDIO_PUNO_2024\EXCEL INEI LIMA\"/>
    </mc:Choice>
  </mc:AlternateContent>
  <bookViews>
    <workbookView xWindow="0" yWindow="0" windowWidth="28800" windowHeight="12435" tabRatio="753"/>
  </bookViews>
  <sheets>
    <sheet name="Desarrollo Social" sheetId="48" r:id="rId1"/>
    <sheet name=" 9.1-9.2" sheetId="10" r:id="rId2"/>
    <sheet name="9.2 Está en el cuadro anterior" sheetId="11" state="hidden" r:id="rId3"/>
    <sheet name="9.3" sheetId="41" r:id="rId4"/>
    <sheet name=" 9.4 (Oculto)" sheetId="25" state="hidden" r:id="rId5"/>
    <sheet name="9.4" sheetId="49" r:id="rId6"/>
    <sheet name="9.5 - 9.8" sheetId="29" r:id="rId7"/>
    <sheet name="9.9" sheetId="46" r:id="rId8"/>
    <sheet name="9.10- 9.11" sheetId="34" r:id="rId9"/>
    <sheet name="9.12 - 9.16" sheetId="36" r:id="rId10"/>
    <sheet name="Hoja1" sheetId="50" state="hidden" r:id="rId11"/>
  </sheets>
  <definedNames>
    <definedName name="_xlnm.Print_Area" localSheetId="1">' 9.1-9.2'!$A$1:$M$26</definedName>
    <definedName name="_xlnm.Print_Area" localSheetId="8">'9.10- 9.11'!$A$1:$O$71</definedName>
    <definedName name="_xlnm.Print_Area" localSheetId="9">'9.12 - 9.16'!$A$1:$Q$130</definedName>
    <definedName name="_xlnm.Print_Area" localSheetId="7">'9.9'!$A$2:$Q$63</definedName>
  </definedNames>
  <calcPr calcId="152511" iterate="1" iterateCount="1000" calcOnSave="0"/>
</workbook>
</file>

<file path=xl/calcChain.xml><?xml version="1.0" encoding="utf-8"?>
<calcChain xmlns="http://schemas.openxmlformats.org/spreadsheetml/2006/main">
  <c r="A57" i="36" l="1"/>
  <c r="A56" i="36"/>
  <c r="A6" i="48" l="1"/>
  <c r="Q52" i="36" l="1"/>
  <c r="AE59" i="34" l="1"/>
  <c r="AE58" i="34"/>
  <c r="AD58" i="34"/>
  <c r="AD59" i="34"/>
  <c r="AE57" i="34"/>
  <c r="AF54" i="46"/>
  <c r="AF55" i="46"/>
  <c r="R106" i="36"/>
  <c r="R76" i="36"/>
  <c r="S39" i="36"/>
  <c r="R39" i="36"/>
  <c r="Q64" i="36"/>
  <c r="P64" i="36"/>
  <c r="N64" i="36"/>
  <c r="M64" i="36"/>
  <c r="K64" i="36"/>
  <c r="S27" i="36"/>
  <c r="Q53" i="34"/>
  <c r="Q28" i="34"/>
  <c r="AE55" i="46"/>
  <c r="AD55" i="46"/>
  <c r="AC55" i="46"/>
  <c r="AE54" i="46"/>
  <c r="AD54" i="46"/>
  <c r="AE53" i="46"/>
  <c r="AD53" i="46"/>
  <c r="AC54" i="46"/>
  <c r="AC53" i="46"/>
  <c r="N47" i="46"/>
  <c r="M47" i="46"/>
  <c r="L47" i="46"/>
  <c r="K47" i="46"/>
  <c r="R6" i="46"/>
  <c r="R7" i="46" l="1"/>
  <c r="Q11" i="46"/>
  <c r="Q10" i="46"/>
  <c r="Q6" i="46"/>
  <c r="AE29" i="46" s="1"/>
  <c r="Q106" i="36" l="1"/>
  <c r="Q76" i="36"/>
  <c r="Q39" i="36"/>
  <c r="AC59" i="34" l="1"/>
  <c r="T64" i="36"/>
  <c r="S64" i="36"/>
  <c r="R27" i="36"/>
  <c r="P53" i="34"/>
  <c r="P28" i="34" l="1"/>
  <c r="A3" i="48" l="1"/>
  <c r="AI9" i="50"/>
  <c r="AH9" i="50"/>
  <c r="AG9" i="50"/>
  <c r="AF9" i="50"/>
  <c r="W7" i="50"/>
  <c r="W9" i="50" s="1"/>
  <c r="U7" i="50"/>
  <c r="U9" i="50" s="1"/>
  <c r="A2" i="48"/>
  <c r="A17" i="48"/>
  <c r="A16" i="48"/>
  <c r="A15" i="48"/>
  <c r="A14" i="48"/>
  <c r="A10" i="48"/>
  <c r="A9" i="48"/>
  <c r="A8" i="48"/>
  <c r="A5" i="48"/>
  <c r="P51" i="50"/>
  <c r="O51" i="50"/>
  <c r="N51" i="50"/>
  <c r="M51" i="50"/>
  <c r="P33" i="50"/>
  <c r="O33" i="50"/>
  <c r="N33" i="50"/>
  <c r="M33" i="50"/>
  <c r="L33" i="50"/>
  <c r="K33" i="50"/>
  <c r="J33" i="50"/>
  <c r="P7" i="50"/>
  <c r="O7" i="50"/>
  <c r="N7" i="50"/>
  <c r="M7" i="50"/>
  <c r="D5" i="50"/>
  <c r="D7" i="50" s="1"/>
  <c r="B5" i="50"/>
  <c r="B7" i="50" s="1"/>
  <c r="K106" i="36"/>
  <c r="L106" i="36"/>
  <c r="M106" i="36"/>
  <c r="N106" i="36"/>
  <c r="O106" i="36"/>
  <c r="P106" i="36"/>
  <c r="J106" i="36"/>
  <c r="AC58" i="34" l="1"/>
  <c r="AB59" i="34"/>
  <c r="AD33" i="34" l="1"/>
  <c r="P76" i="36" l="1"/>
  <c r="P39" i="36" l="1"/>
  <c r="Q7" i="46"/>
  <c r="Q27" i="36" l="1"/>
  <c r="O53" i="34"/>
  <c r="O28" i="34"/>
  <c r="P7" i="46"/>
  <c r="O76" i="36" l="1"/>
  <c r="M76" i="36"/>
  <c r="N76" i="36"/>
  <c r="O39" i="36" l="1"/>
  <c r="N39" i="36"/>
  <c r="O7" i="46" l="1"/>
  <c r="N7" i="46"/>
  <c r="M7" i="46"/>
  <c r="P27" i="36" l="1"/>
  <c r="O27" i="36"/>
  <c r="N27" i="36"/>
  <c r="M27" i="36"/>
  <c r="L27" i="36"/>
  <c r="N53" i="34"/>
  <c r="M53" i="34"/>
  <c r="N28" i="34"/>
  <c r="M28" i="34"/>
  <c r="B28" i="34"/>
  <c r="B53" i="34"/>
  <c r="M39" i="36" l="1"/>
  <c r="K53" i="34"/>
  <c r="A13" i="48" l="1"/>
  <c r="A12" i="48"/>
  <c r="A11" i="48"/>
  <c r="A4" i="48"/>
  <c r="A7" i="48"/>
  <c r="E47" i="46" l="1"/>
  <c r="F47" i="46"/>
  <c r="G47" i="46"/>
  <c r="H47" i="46"/>
  <c r="I47" i="46"/>
  <c r="J47" i="46"/>
  <c r="D47" i="46"/>
  <c r="E27" i="36" l="1"/>
  <c r="F27" i="36"/>
  <c r="G27" i="36"/>
  <c r="H27" i="36"/>
  <c r="I27" i="36"/>
  <c r="J27" i="36"/>
  <c r="K27" i="36"/>
  <c r="D27" i="36"/>
  <c r="C28" i="34"/>
  <c r="D28" i="34"/>
  <c r="E28" i="34"/>
  <c r="F28" i="34"/>
  <c r="G28" i="34"/>
  <c r="H28" i="34"/>
  <c r="I28" i="34"/>
  <c r="J28" i="34"/>
  <c r="L28" i="34"/>
  <c r="L53" i="34" l="1"/>
  <c r="D74" i="36" l="1"/>
  <c r="D76" i="36" s="1"/>
  <c r="B74" i="36"/>
  <c r="B76" i="36" s="1"/>
  <c r="C24" i="36"/>
  <c r="B24" i="36"/>
  <c r="J53" i="34" l="1"/>
  <c r="I53" i="34" l="1"/>
  <c r="H53" i="34"/>
  <c r="G53" i="34" l="1"/>
  <c r="C53" i="34" l="1"/>
  <c r="D53" i="34"/>
  <c r="E53" i="34"/>
  <c r="F53" i="34"/>
</calcChain>
</file>

<file path=xl/sharedStrings.xml><?xml version="1.0" encoding="utf-8"?>
<sst xmlns="http://schemas.openxmlformats.org/spreadsheetml/2006/main" count="1073" uniqueCount="352">
  <si>
    <t>Tumbes</t>
  </si>
  <si>
    <t>Ayacucho</t>
  </si>
  <si>
    <t>Huancavelica</t>
  </si>
  <si>
    <t>Puno</t>
  </si>
  <si>
    <t>Tacna</t>
  </si>
  <si>
    <t>Departamento</t>
  </si>
  <si>
    <t>Ámbito geográfico</t>
  </si>
  <si>
    <t>Huánuco</t>
  </si>
  <si>
    <t>Cajamarca</t>
  </si>
  <si>
    <t>Pasco</t>
  </si>
  <si>
    <t>Amazonas</t>
  </si>
  <si>
    <t>Loreto</t>
  </si>
  <si>
    <t>San Martín</t>
  </si>
  <si>
    <t>Junín</t>
  </si>
  <si>
    <t>Lambayeque</t>
  </si>
  <si>
    <t>La Libertad</t>
  </si>
  <si>
    <t>Moquegua</t>
  </si>
  <si>
    <t>Arequipa</t>
  </si>
  <si>
    <t>Madre de Dios</t>
  </si>
  <si>
    <t>Ica</t>
  </si>
  <si>
    <t>Total Perú</t>
  </si>
  <si>
    <t>Lima Metropolitana</t>
  </si>
  <si>
    <t>Resto del País</t>
  </si>
  <si>
    <t>Área de residencia</t>
  </si>
  <si>
    <t>Urbana</t>
  </si>
  <si>
    <t>Rural</t>
  </si>
  <si>
    <t>Región Natural</t>
  </si>
  <si>
    <t>Costa</t>
  </si>
  <si>
    <t>Sierra</t>
  </si>
  <si>
    <t>Selva</t>
  </si>
  <si>
    <t>Dominios geográficos</t>
  </si>
  <si>
    <t>Costa urbana</t>
  </si>
  <si>
    <t>Costa rural</t>
  </si>
  <si>
    <t>Sierra urbana</t>
  </si>
  <si>
    <t>Sierra rural</t>
  </si>
  <si>
    <t>Selva urbana</t>
  </si>
  <si>
    <t>Selva rural</t>
  </si>
  <si>
    <t>Cusco</t>
  </si>
  <si>
    <t>Áncash</t>
  </si>
  <si>
    <t>Piura</t>
  </si>
  <si>
    <t>-</t>
  </si>
  <si>
    <t xml:space="preserve">       (Porcentaje respecto del total de población de cada año y ámbito geográfico)</t>
  </si>
  <si>
    <t>Ucayali</t>
  </si>
  <si>
    <t>Apurímac</t>
  </si>
  <si>
    <t>Lima y Callao</t>
  </si>
  <si>
    <t xml:space="preserve"> (Porcentaje respecto del total de población de cada año)</t>
  </si>
  <si>
    <t>Intervalo de confianza al 95%</t>
  </si>
  <si>
    <t>CV (%)</t>
  </si>
  <si>
    <t>Inferior</t>
  </si>
  <si>
    <t>Superior</t>
  </si>
  <si>
    <t xml:space="preserve">Total </t>
  </si>
  <si>
    <t>Fuente: Instituto Nacional de Estadística e Informática - Encuesta Nacional de Hogares.</t>
  </si>
  <si>
    <t>Callao</t>
  </si>
  <si>
    <t>Lima y Callao 1/</t>
  </si>
  <si>
    <t>Lima Provincias 2/</t>
  </si>
  <si>
    <t>1/ Comprende el departamento de Lima y la Provincia Constitucional del Callao.</t>
  </si>
  <si>
    <t>2/ Excluye la provincia de Lima.</t>
  </si>
  <si>
    <t>Lima</t>
  </si>
  <si>
    <t>Número de Distritos</t>
  </si>
  <si>
    <t>Número de Usuarios</t>
  </si>
  <si>
    <t>Fuente: Ministerio de Educación - Programa Beca 18.</t>
  </si>
  <si>
    <t>GRUPO</t>
  </si>
  <si>
    <t>Grupo 1</t>
  </si>
  <si>
    <t>Grupo 2</t>
  </si>
  <si>
    <t>Apurímac, Ayacucho, Cajamarca, Huánuco</t>
  </si>
  <si>
    <t>Grupo 3</t>
  </si>
  <si>
    <t>Amazonas, Cusco, Loreto, Pasco, Piura, Puno, San Martín</t>
  </si>
  <si>
    <t>Grupo 4</t>
  </si>
  <si>
    <t>Áncash, Junín, La Libertad, Lambayeque, Ucayali</t>
  </si>
  <si>
    <t>Grupo 5</t>
  </si>
  <si>
    <t>Arequipa, Ica, Lima 1/ Moquegua, Tacna, Tumbes</t>
  </si>
  <si>
    <t>Grupo 6</t>
  </si>
  <si>
    <t>Amazonas, Ayacucho, Cajamarca, Cusco, Huánuco, Loreto, Pasco, Puno</t>
  </si>
  <si>
    <t>Áncash, Junín, La Libertad, Lambayeque, Moquegua, San Martín, Ucayali</t>
  </si>
  <si>
    <t>Lima 1/, Tacna, Tumbes</t>
  </si>
  <si>
    <t>Grupo 7</t>
  </si>
  <si>
    <t>Arequipa, Ica, Madre de Dios</t>
  </si>
  <si>
    <t xml:space="preserve">Apurímac, Huancavelica </t>
  </si>
  <si>
    <t>Lambayeque, Pasco, San Martín</t>
  </si>
  <si>
    <t>Áncash, Junín, La Libertad, Ucayali</t>
  </si>
  <si>
    <t>Arequipa, Ica, Lima 1/, Moquegua, Tacna, Tumbes</t>
  </si>
  <si>
    <t>Apurímac, Ayacucho, Cajamarca, Huancavelica, Huánuco</t>
  </si>
  <si>
    <t>Áncash, Cusco, Junín, La Libertad, Lambayeque, San Martín</t>
  </si>
  <si>
    <t>Lima 1/, Tacna</t>
  </si>
  <si>
    <t>Arequipa, Ica, Moquegua, Tumbes, Ucayali</t>
  </si>
  <si>
    <t>Apurímac, Ayacucho, Cajamarca, Huancavelica</t>
  </si>
  <si>
    <t>Arequipa, Lima 1/, Tacna, Tumbes, Ucayali</t>
  </si>
  <si>
    <t>Ica, Moquegua</t>
  </si>
  <si>
    <t>Amazonas, Ayacucho, Cajamarca, Huancavelica, Pasco</t>
  </si>
  <si>
    <t>Apurímac, Huánuco, Loreto, Piura</t>
  </si>
  <si>
    <t>Áncash, Cusco, Junín, Lambayeque</t>
  </si>
  <si>
    <t>Lima 1/, Tacna, Tumbes, Ucayali</t>
  </si>
  <si>
    <t>Arequipa, Moquegua</t>
  </si>
  <si>
    <t>Ica, Madre de Dios</t>
  </si>
  <si>
    <t>Año</t>
  </si>
  <si>
    <t>Grupo</t>
  </si>
  <si>
    <t>Fuente: Fondo de Cooperación para el  Desarrollo Social - Unidad de Planeamiento y Presupuesto.</t>
  </si>
  <si>
    <t>Fuente: Ministerio de la Mujer y Poblaciones Vulnerables - Dirección General de Adopciones.</t>
  </si>
  <si>
    <r>
      <rPr>
        <b/>
        <sz val="7"/>
        <rFont val="Arial Narrow"/>
        <family val="2"/>
      </rPr>
      <t>Nota técnica:</t>
    </r>
    <r>
      <rPr>
        <sz val="7"/>
        <rFont val="Arial Narrow"/>
        <family val="2"/>
      </rPr>
      <t xml:space="preserve"> Las estimaciones de los indicadores provenientes de la Encuesta Nacional de Hogares han sido actualizadas teniendo en cuenta los factores de ponderación estimados en base a los resultados del Censo de Población 2007, las cuales muestran las actuales estructuras de la población urbana y rural del país. Esta Encuesta tiene como objetivo medir las condiciones de vida de la población y en el marco de la actualización metodológica de la estimación de la pobreza, se han mejorado los procedimientos de imputación de los valores faltantes de la encuesta.  </t>
    </r>
  </si>
  <si>
    <t>Fuente: Instituto Nacional de Estadística e Informática - Encuesta Nacional de Hogares 2004 - 2014</t>
  </si>
  <si>
    <t>Amazonas, Ayacucho, Cajamarca, Huancavelica</t>
  </si>
  <si>
    <t>Apurímac, Huánuco, Loreto, Pasco</t>
  </si>
  <si>
    <t>Lima 1/, Moquegua, Tacna, Tumbes, Ucayali</t>
  </si>
  <si>
    <t>Arequipa, Madre de Dios</t>
  </si>
  <si>
    <t xml:space="preserve">Inferior </t>
  </si>
  <si>
    <t>CV(%)</t>
  </si>
  <si>
    <t>Fuente: Instituto Nacional e Informática -INEI-  Encuesta Nacional de Hogares.</t>
  </si>
  <si>
    <t>9.2   PERÚ: POBLACIÓN EN SITUACIÓN DE POBREZA EXTREMA, SEGÚN ÁMBITO GEOGRÁFICO, 2004 -2014</t>
  </si>
  <si>
    <t>9.4   PERU:  POBLACIÓN CON AL MENOS UNA NECESIDAD BÁSICA INSATISFECHA, SEGÚN DEPARTAMENTO, 2001 - 2014</t>
  </si>
  <si>
    <t>(Porcentaje respecto del total de población de cada año)</t>
  </si>
  <si>
    <t xml:space="preserve">         (Número de Personas)</t>
  </si>
  <si>
    <t>Resto del país</t>
  </si>
  <si>
    <t xml:space="preserve">        (Porcentaje respecto de la población menor de 3 años)</t>
  </si>
  <si>
    <t>Perú</t>
  </si>
  <si>
    <t xml:space="preserve">       (Porcentaje respecto de la población menor de 3 años)</t>
  </si>
  <si>
    <t xml:space="preserve">  </t>
  </si>
  <si>
    <t>Amazonas, Cajamarca, Huancavelica</t>
  </si>
  <si>
    <t>Áncash, La Libertad, Piura, San Martín</t>
  </si>
  <si>
    <t>Cusco, Junín, Lambayeque, Región Lima</t>
  </si>
  <si>
    <t>Provincia Callao, Provincia Lima, Tacna, Tumbes, Ucayali</t>
  </si>
  <si>
    <t>Arequipa, Madre de Dios, Moquegua</t>
  </si>
  <si>
    <t>9. DESARROLLO SOCIAL</t>
  </si>
  <si>
    <t xml:space="preserve">Fuente: Instituto Nacional de Estadística e Informática - Encuesta Nacional de Hogares. </t>
  </si>
  <si>
    <t>Cajamarca, Huancavelica</t>
  </si>
  <si>
    <t>Áncash, Cusco, La Libertad, San Martín</t>
  </si>
  <si>
    <t>Junín, Lambayeque, Tacna</t>
  </si>
  <si>
    <t xml:space="preserve">Arequipa, Madre de Dios, Moquegua, Provincia Callao, Provincia Lima, 
Región Lima, Tumbes, Ucayali </t>
  </si>
  <si>
    <t xml:space="preserve">Nota técnica: Las estimaciones de los indicadores provenientes de la Encuesta Nacional de Hogares, han sido actualizadas teniendo en cuenta los factores de ponderación estimados en base a los resultados del Censo de Población 2007, las cuales muestran las actuales estructuras de la población urbana y rural del país. Esta Encuesta tiene como objetivo medir las condiciones de vida de la población y en el marco de la actualización metodológica de la estimación de la pobreza, se han mejorado los procedimientos de imputación de los valores faltantes de la encuesta.  </t>
  </si>
  <si>
    <t>Áncash, Cusco, Junín, La Libertad, Piura, San Martín</t>
  </si>
  <si>
    <t>Arequipa, Lambayeque, Moquegua, Provincia Constitucional del Callao, Provincia de Lima 2/, Región Lima 3/, Tacna, Tumbes, Ucayali</t>
  </si>
  <si>
    <t xml:space="preserve">Estimación
</t>
  </si>
  <si>
    <r>
      <t xml:space="preserve">Amazonas, Ayacucho, Cajamarca, Cusco, Huánuco, Loreto, Piura, </t>
    </r>
    <r>
      <rPr>
        <b/>
        <sz val="8"/>
        <rFont val="Arial Narrow"/>
        <family val="2"/>
      </rPr>
      <t>Puno</t>
    </r>
  </si>
  <si>
    <r>
      <t xml:space="preserve">Amazonas, Loreto, Pasco, Piura, </t>
    </r>
    <r>
      <rPr>
        <b/>
        <sz val="8"/>
        <rFont val="Arial Narrow"/>
        <family val="2"/>
      </rPr>
      <t>Puno</t>
    </r>
    <r>
      <rPr>
        <sz val="8"/>
        <rFont val="Arial Narrow"/>
        <family val="2"/>
      </rPr>
      <t xml:space="preserve"> </t>
    </r>
  </si>
  <si>
    <r>
      <t xml:space="preserve">Amazonas, Huánuco, Loreto, Pasco, Piura, </t>
    </r>
    <r>
      <rPr>
        <b/>
        <sz val="8"/>
        <rFont val="Arial Narrow"/>
        <family val="2"/>
      </rPr>
      <t>Puno</t>
    </r>
    <r>
      <rPr>
        <sz val="8"/>
        <rFont val="Arial Narrow"/>
        <family val="2"/>
      </rPr>
      <t xml:space="preserve"> </t>
    </r>
  </si>
  <si>
    <r>
      <t xml:space="preserve">La Libertad, </t>
    </r>
    <r>
      <rPr>
        <b/>
        <sz val="8"/>
        <color theme="1"/>
        <rFont val="Arial Narrow"/>
        <family val="2"/>
      </rPr>
      <t>Puno,</t>
    </r>
    <r>
      <rPr>
        <sz val="8"/>
        <color theme="1"/>
        <rFont val="Arial Narrow"/>
        <family val="2"/>
      </rPr>
      <t xml:space="preserve"> San Martín</t>
    </r>
  </si>
  <si>
    <r>
      <t xml:space="preserve">La Libertad, Piura, </t>
    </r>
    <r>
      <rPr>
        <b/>
        <sz val="8"/>
        <rFont val="Arial Narrow"/>
        <family val="2"/>
      </rPr>
      <t>Puno,</t>
    </r>
    <r>
      <rPr>
        <sz val="8"/>
        <rFont val="Arial Narrow"/>
        <family val="2"/>
      </rPr>
      <t xml:space="preserve"> San Martín</t>
    </r>
  </si>
  <si>
    <r>
      <t xml:space="preserve">Apurímac, Ayacucho, Huánuco, Loreto, Pasco, </t>
    </r>
    <r>
      <rPr>
        <b/>
        <sz val="8"/>
        <rFont val="Arial Narrow"/>
        <family val="2"/>
      </rPr>
      <t>Puno</t>
    </r>
  </si>
  <si>
    <r>
      <t xml:space="preserve">Amazonas, Apurímac, Ayacucho, Huánuco, Loreto, Pasco, Piura, </t>
    </r>
    <r>
      <rPr>
        <b/>
        <sz val="8"/>
        <rFont val="Arial Narrow"/>
        <family val="2"/>
      </rPr>
      <t>Puno</t>
    </r>
  </si>
  <si>
    <r>
      <t xml:space="preserve">Amazonas, Apurímac, Ayacucho, Huancavelica, Huánuco, Loreto, Pasco, </t>
    </r>
    <r>
      <rPr>
        <b/>
        <sz val="8"/>
        <rFont val="Arial Narrow"/>
        <family val="2"/>
      </rPr>
      <t>Puno</t>
    </r>
  </si>
  <si>
    <t xml:space="preserve">       (Porcentaje)</t>
  </si>
  <si>
    <t>Arequipa, Lambayeque, Moquegua, Provincia Constitucional del Callao, Provincia de Lima, Región Lima, Tacna, Tumbes, Ucayali</t>
  </si>
  <si>
    <t>9.4   PERÚ: POBLACIÓN CON AL MENOS UNA NECESIDAD BÁSICA INSATISFECHA, 2003 - 2018</t>
  </si>
  <si>
    <t>Región Lima 1/</t>
  </si>
  <si>
    <t>Madre De Dios</t>
  </si>
  <si>
    <t>Prov. Const. del Callao</t>
  </si>
  <si>
    <t>Provincia de Lima 1/</t>
  </si>
  <si>
    <t>Región Lima 2/</t>
  </si>
  <si>
    <t>%</t>
  </si>
  <si>
    <t>1993-2007</t>
  </si>
  <si>
    <t>2007-2017</t>
  </si>
  <si>
    <t>1993-2017</t>
  </si>
  <si>
    <t>1/ Comprende los 43 distritos de la provincia de Lima.</t>
  </si>
  <si>
    <t>2/ Comprende las provincias: Barranca, Cajatambo, Canta, Cañete, Huaral, Huarochirí, Huaura, Oyón y Yauyos.</t>
  </si>
  <si>
    <t>Fuente: INEI - Censos Nacionales de Población y Vivienda 1993, 2007 y 2017.</t>
  </si>
  <si>
    <t>Amazonas, Apurímac, Huánuco, Loreto, Pasco</t>
  </si>
  <si>
    <t>Cusco, Junín, La Libertad, Piura, San Martín</t>
  </si>
  <si>
    <t>Áncash, Arequipa, Lambayeque, Madre de Dios, Moquegua, Provincia Constitucional del Callao, Provincia de Lima, Región Lima, Tacna, Tumbes, Ucayali</t>
  </si>
  <si>
    <t>45.7</t>
  </si>
  <si>
    <t>25.9</t>
  </si>
  <si>
    <t>37.4</t>
  </si>
  <si>
    <t>22.9</t>
  </si>
  <si>
    <t>30.4</t>
  </si>
  <si>
    <t>50.4</t>
  </si>
  <si>
    <t>26.3</t>
  </si>
  <si>
    <t>39.2</t>
  </si>
  <si>
    <t>Lima, Lima Metropolitana, San Martín, Tacna, Ucayali</t>
  </si>
  <si>
    <t>Arequipa, Lambayeque, Moquegua</t>
  </si>
  <si>
    <t>Amazonas, Ancash, Apurímac, Cusco, Junin, La Libertad, Loreto, Piura, Provincia Constitucional del Callao, Tumbes</t>
  </si>
  <si>
    <t>Azangaro</t>
  </si>
  <si>
    <t>Carabaya</t>
  </si>
  <si>
    <t>Chucuito</t>
  </si>
  <si>
    <t>El Collao</t>
  </si>
  <si>
    <t>Huancane</t>
  </si>
  <si>
    <t>Lampa</t>
  </si>
  <si>
    <t>Melgar</t>
  </si>
  <si>
    <t>Moho</t>
  </si>
  <si>
    <t>San Roman</t>
  </si>
  <si>
    <t>Sandia</t>
  </si>
  <si>
    <t>Yunguyo</t>
  </si>
  <si>
    <t>Estimación</t>
  </si>
  <si>
    <t>9.2   PERÚ: POBLACIÓN EN SITUACIÓN DE POBREZA EXTREMA, 2015 - 2020</t>
  </si>
  <si>
    <t>…</t>
  </si>
  <si>
    <t>Continua…</t>
  </si>
  <si>
    <t>San Antonio de Putina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</si>
  <si>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La información corresponde al lugar de nacimiento del niño, niña o adolescente y no necesariamente del lugar donde se realizó la adopción.</t>
    </r>
  </si>
  <si>
    <r>
      <t xml:space="preserve">Ayacucho, Cajamarca, Huancavelica, </t>
    </r>
    <r>
      <rPr>
        <b/>
        <sz val="8"/>
        <rFont val="Arial Narrow"/>
        <family val="2"/>
      </rPr>
      <t>Puno</t>
    </r>
  </si>
  <si>
    <r>
      <t xml:space="preserve">Ayacucho, Cajamarca, Huancavelica, Huánuco, Pasco, </t>
    </r>
    <r>
      <rPr>
        <b/>
        <sz val="8"/>
        <rFont val="Arial Narrow"/>
        <family val="2"/>
      </rPr>
      <t>Puno</t>
    </r>
  </si>
  <si>
    <r>
      <rPr>
        <b/>
        <sz val="7"/>
        <rFont val="Arial Narrow"/>
        <family val="2"/>
      </rPr>
      <t>Nota técnica:</t>
    </r>
    <r>
      <rPr>
        <sz val="7"/>
        <rFont val="Arial Narrow"/>
        <family val="2"/>
      </rPr>
      <t xml:space="preserve"> Las estimaciones de los indicadores provenientes de la Encuesta Nacional de Hogares, han sido actualizadas teniendo en cuenta los  de factores de ponderación estimados en base a los resultados del Censo de Población del 2007, las cuales muestran las actuales estructuras de la población urbana y rural del país. Esta encuesta tiene como objetivo medir las condiciones de vida de la población y en el marco de la actualización metodológica de la estimación de la pobreza, se han mejorado los procedimientos de imputación de los valores faltantes de la encuesta.  </t>
    </r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</si>
  <si>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La información corresponde sólo a los proyectos del Fondo de Cooperación para el Desarrollo Social financiado. No incluye al Programa de Apoyo Crediticio a la Pequeña y Mediana Empresa y al Programa Mi Chamba. A partir del año 2013 se incluye el nuevo sector: Desarrollo e Inclusión Social.</t>
    </r>
  </si>
  <si>
    <r>
      <rPr>
        <b/>
        <sz val="7"/>
        <rFont val="Arial Narrow"/>
        <family val="2"/>
      </rPr>
      <t>Nota</t>
    </r>
    <r>
      <rPr>
        <sz val="7"/>
        <rFont val="Arial Narrow"/>
        <family val="2"/>
      </rPr>
      <t xml:space="preserve">: Dirigido a adultos a partir de los 65 años de edad que carecen de condiciones básicas para la subsistencia. </t>
    </r>
  </si>
  <si>
    <r>
      <rPr>
        <b/>
        <sz val="7"/>
        <rFont val="Arial Narrow"/>
        <family val="2"/>
      </rPr>
      <t xml:space="preserve">Nota: </t>
    </r>
    <r>
      <rPr>
        <sz val="7"/>
        <rFont val="Arial Narrow"/>
        <family val="2"/>
      </rPr>
      <t xml:space="preserve">Dirigida a jóvenes con un rendimiento académico superior al promedio de su región. </t>
    </r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</si>
  <si>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Dirigida a las y los licenciados de las Fuerzas Armadas hasta 25 años de edad de bajo nivel socio económico.  </t>
    </r>
  </si>
  <si>
    <t>Fuente:  Programa "JUNTOS". Unidad de Planeamiento y Presupuesto.</t>
  </si>
  <si>
    <t>Fuente: Ministerio de Desarrollo e Inclusión Social - InfoMidis.</t>
  </si>
  <si>
    <t>Fuente:  Programa "JUNTOS". Unidad de Planeamiento y Presupuesto - InfoJuntos.</t>
  </si>
  <si>
    <t>Dominio geográfico</t>
  </si>
  <si>
    <t>1/ Incluye la Provincia Constitucional del Callao.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</si>
  <si>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Los valores del intervalo corresponden a los límites inferior y superior de cada grupo robusto.                                                                                                                                                          </t>
    </r>
  </si>
  <si>
    <t>Provincias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</si>
  <si>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Cifras actualizadas por el Programa "Juntos".</t>
    </r>
  </si>
  <si>
    <t>9.14   PUNO:  NIÑOS (AS) Y ADOLESCENTES ADOPTADOS, SEGÚN ÁMBITO GEOGRÁFICO, 2015 - 2021</t>
  </si>
  <si>
    <t xml:space="preserve">        (Cifras absolutas y porcentaje)</t>
  </si>
  <si>
    <t xml:space="preserve">       (Porcentaje respecto del total de hogares)</t>
  </si>
  <si>
    <t>9.10   PUNO: EMPLEOS GENERADOS  POR EL FONDO DE COOPERACIÓN PARA EL DESARROLLO  SOCIAL,</t>
  </si>
  <si>
    <t>Total País</t>
  </si>
  <si>
    <t>9.16   PUNO: POBLACIÓN BENEFICIARIA DEL PROGRAMA BECA 18  MODALIDAD ORDINARIA NACIONAL, SEGÚN
         ÁMBITO GEOGRÁFICO, 2015 - 2021</t>
  </si>
  <si>
    <t>9.17   PUNO: POBLACIÓN BENEFICIARIA DEL PROGRAMA BECA 18 FUERZAS ARMADAS, SEGÚN ÁMBITO GEOGRÁFICO,
         2015 - 2021</t>
  </si>
  <si>
    <r>
      <rPr>
        <b/>
        <sz val="7"/>
        <rFont val="Arial Narrow"/>
        <family val="2"/>
      </rPr>
      <t>Nota</t>
    </r>
    <r>
      <rPr>
        <sz val="7"/>
        <rFont val="Arial Narrow"/>
        <family val="2"/>
      </rPr>
      <t>: Para la estimación de los empleos generados se consideran a los proyectos Mi abrigo, Proyectos KfW y Residencias Estudiantiles.</t>
    </r>
  </si>
  <si>
    <t>9.4   PERÚ: POBLACIÓN CON AL MENOS UNA NECESIDAD BÁSICA INSATISFECHA, SEGÚN ÁMBITO GEOGRÁFICO,</t>
  </si>
  <si>
    <t>9.2   PERÚ: POBLACIÓN EN SITUACIÓN DE POBREZA EXTREMA MONETARIA, SEGÚN ÁMBITO GEOGRÁFICO,</t>
  </si>
  <si>
    <t xml:space="preserve">        CENSOS NACIONALES 1993, 2007 Y 2017</t>
  </si>
  <si>
    <t>25,9</t>
  </si>
  <si>
    <t>22,3</t>
  </si>
  <si>
    <t>39,7</t>
  </si>
  <si>
    <t>22,1</t>
  </si>
  <si>
    <t>32,5</t>
  </si>
  <si>
    <t>26,4</t>
  </si>
  <si>
    <t>17,9</t>
  </si>
  <si>
    <t>21,5</t>
  </si>
  <si>
    <t>23,3</t>
  </si>
  <si>
    <t>44,3</t>
  </si>
  <si>
    <t>21,6</t>
  </si>
  <si>
    <t>35,0</t>
  </si>
  <si>
    <t>27,5</t>
  </si>
  <si>
    <t>24,1</t>
  </si>
  <si>
    <t>25,3</t>
  </si>
  <si>
    <t>41,1</t>
  </si>
  <si>
    <t>24,3</t>
  </si>
  <si>
    <t>25,8</t>
  </si>
  <si>
    <t>3,2</t>
  </si>
  <si>
    <t>32,4</t>
  </si>
  <si>
    <t>30,2</t>
  </si>
  <si>
    <t>3,4</t>
  </si>
  <si>
    <t>19,4</t>
  </si>
  <si>
    <t>26,6</t>
  </si>
  <si>
    <t>31,4</t>
  </si>
  <si>
    <t>23,5</t>
  </si>
  <si>
    <t>21,3</t>
  </si>
  <si>
    <t>44,1</t>
  </si>
  <si>
    <t>2,3</t>
  </si>
  <si>
    <t>25,4</t>
  </si>
  <si>
    <t>39,2</t>
  </si>
  <si>
    <t>5,0</t>
  </si>
  <si>
    <t>4,6</t>
  </si>
  <si>
    <t>4,4</t>
  </si>
  <si>
    <t>12,0</t>
  </si>
  <si>
    <t>39,4</t>
  </si>
  <si>
    <t>43,3</t>
  </si>
  <si>
    <t>29,2</t>
  </si>
  <si>
    <t>20,4</t>
  </si>
  <si>
    <t>23,6</t>
  </si>
  <si>
    <t>15,7</t>
  </si>
  <si>
    <t>6,8</t>
  </si>
  <si>
    <t xml:space="preserve">- </t>
  </si>
  <si>
    <t>a/ Información de proyectos en ejecución a Noviembre del 2023.</t>
  </si>
  <si>
    <t>2024 a/</t>
  </si>
  <si>
    <t>a/ información a Octubre del 2024.</t>
  </si>
  <si>
    <t>28,1</t>
  </si>
  <si>
    <t>29,0</t>
  </si>
  <si>
    <t>38,2</t>
  </si>
  <si>
    <t>24,9</t>
  </si>
  <si>
    <t>31,3</t>
  </si>
  <si>
    <t>29,6</t>
  </si>
  <si>
    <t>23,1</t>
  </si>
  <si>
    <t>41,2</t>
  </si>
  <si>
    <t>33,2</t>
  </si>
  <si>
    <t>30,1</t>
  </si>
  <si>
    <t>27,6</t>
  </si>
  <si>
    <t>41,4</t>
  </si>
  <si>
    <t>27,9</t>
  </si>
  <si>
    <t>34,4</t>
  </si>
  <si>
    <t>33,7</t>
  </si>
  <si>
    <t>24,6</t>
  </si>
  <si>
    <t>30,0</t>
  </si>
  <si>
    <t>27,4</t>
  </si>
  <si>
    <t>45,1</t>
  </si>
  <si>
    <t>31,8</t>
  </si>
  <si>
    <t>39,6</t>
  </si>
  <si>
    <t>1,7</t>
  </si>
  <si>
    <t>2,1</t>
  </si>
  <si>
    <t>2,9</t>
  </si>
  <si>
    <t>2,4</t>
  </si>
  <si>
    <t>3,3</t>
  </si>
  <si>
    <t>3,6</t>
  </si>
  <si>
    <t>7,6</t>
  </si>
  <si>
    <t>4,5</t>
  </si>
  <si>
    <t>5,7</t>
  </si>
  <si>
    <t>16,2</t>
  </si>
  <si>
    <t>2,7</t>
  </si>
  <si>
    <t>10,4</t>
  </si>
  <si>
    <t>8,0</t>
  </si>
  <si>
    <t>5,3</t>
  </si>
  <si>
    <t>2,8</t>
  </si>
  <si>
    <t>14,9</t>
  </si>
  <si>
    <t>2,2</t>
  </si>
  <si>
    <t>9,4</t>
  </si>
  <si>
    <t>6,2</t>
  </si>
  <si>
    <t>3,7</t>
  </si>
  <si>
    <t>17,4</t>
  </si>
  <si>
    <t>11,3</t>
  </si>
  <si>
    <t>9,3</t>
  </si>
  <si>
    <t>4,0</t>
  </si>
  <si>
    <t>7,2</t>
  </si>
  <si>
    <t>10,2</t>
  </si>
  <si>
    <t>4,7</t>
  </si>
  <si>
    <t>8,1</t>
  </si>
  <si>
    <t>39,9</t>
  </si>
  <si>
    <t>43,8</t>
  </si>
  <si>
    <t>La Libertad, Lima Metropolitana 1/,  Piura, Provincia Constitucional del Callao, Tumbes</t>
  </si>
  <si>
    <t>Amazonas, Ancash, Apurímac, Cusco, Junin, Lima 2/,  San Martín, Tacna, Ucayali</t>
  </si>
  <si>
    <t xml:space="preserve">Ica, </t>
  </si>
  <si>
    <t>Arequipa, Lambayeque, Madre de Dios, Moquegua</t>
  </si>
  <si>
    <t>13,7</t>
  </si>
  <si>
    <t>17,6</t>
  </si>
  <si>
    <t>9,2</t>
  </si>
  <si>
    <t xml:space="preserve">       2016 - 2023</t>
  </si>
  <si>
    <t xml:space="preserve">       SEGÚN ÁMBITO GEOGRÁFICO, 2016 - 2023</t>
  </si>
  <si>
    <t>2023 a/</t>
  </si>
  <si>
    <t xml:space="preserve">          SEGÚN ÁMBITO GEOGRÁFICO, 2016 - 2023</t>
  </si>
  <si>
    <t>9.10   PUNO: GESTANTES BENEFICIARIAS DEL PROGRAMA "JUNTOS", SEGÚN ÁMBITO ´GEOGRÁFICO, 2017 - 2024</t>
  </si>
  <si>
    <t>9.11   PUNO: HOGARES  BENEFICIARIOS DEL PROGRAMA "JUNTOS", SEGÚN ÁMBITO GEOGRÁFICO, 2017 - 2024</t>
  </si>
  <si>
    <t>Intervalo de Confianza al 95%</t>
  </si>
  <si>
    <t>Ámbito Geográfico</t>
  </si>
  <si>
    <t>9.1  PERÚ: POBLACIÓN EN SITUACIÓN DE POBREZA MONETARIA, SEGÚN ÁMBITO GEOGRÁFICO, 2016 - 2023</t>
  </si>
  <si>
    <t>Intervalos de Confianza al 95%</t>
  </si>
  <si>
    <t>9.3  PERÚ: GRUPOS DE DEPARTAMENTOS CON NIVELES DE POBREZA ESTADÍSTICAMENTE SEMEJANTES, 2018 - 2023</t>
  </si>
  <si>
    <t>Variación Intercensal (Púntos Porcentuales)</t>
  </si>
  <si>
    <t>Cifras Absolutas</t>
  </si>
  <si>
    <t xml:space="preserve">9.5  PUNO: HOGARES CON AL MENOS UN MIEMBRO BENEFICIARIO DE PROGRAMAS ALIMENTARIOS, </t>
  </si>
  <si>
    <t>9.6  PUNO: HOGARES POBRES CON AL MENOS UN MIEMBRO BENEFICIARIO DE PROGRAMAS
        ALIMENTARIOS,  SEGÚN ÁMBITO GEOGRÁFICO, 2016 - 2023</t>
  </si>
  <si>
    <t xml:space="preserve">        (Porcentaje respecto del total de hogares pobres)</t>
  </si>
  <si>
    <t>9.7  PUNO: POBLACIÓN MENOR DE 3 AÑOS DE EDAD BENEFICIARIA DEL PROGRAMA DE
        INMUNIZACIONES, SEGÚN ÁMBITO GEOGRÁFICO, 2016 - 2023</t>
  </si>
  <si>
    <t>9.8  PUNO: POBLACIÓN MENOR DE 3 AÑOS DE EDAD BENEFICIARIA DEL PROGRAMA SOCIAL DE
       CONTROL DE CRECIMIENTO DEL NIÑO SANO, SEGÚN ÁMBITO GEOGRÁFICO, 2016 - 2023</t>
  </si>
  <si>
    <t xml:space="preserve">9.9  PUNO: PROYECTOS FINANCIADOS POR EL FONDO DE COOPERACIÓN PARA EL DESARROLLO SOCIAL, </t>
  </si>
  <si>
    <r>
      <t>2023 a</t>
    </r>
    <r>
      <rPr>
        <b/>
        <vertAlign val="superscript"/>
        <sz val="8"/>
        <color theme="0"/>
        <rFont val="Algerian"/>
        <family val="5"/>
      </rPr>
      <t>/</t>
    </r>
  </si>
  <si>
    <t>9.12  PUNO: DISTRITOS INTERVENIDOS POR EL PROGRAMA  "JUNTOS", SEGÚN ÁMBITO GEOGRÁFICO, 2017 - 2024</t>
  </si>
  <si>
    <t>9.13  PUNO:  NIÑOS (AS) Y ADOLESCENTES ADOPTADOS, SEGÚN ÁMBITO GEOGRÁFICO, 2017 - 2024</t>
  </si>
  <si>
    <t>Conclusión.</t>
  </si>
  <si>
    <t xml:space="preserve">9.14  PUNO: DISTRITOS Y USUARIOS DE 65 AÑOS A MÁS BENEFICIARIOS PROGRAMA "PENSIÓN 65", SEGÚN ÁMBITO </t>
  </si>
  <si>
    <t>9.15  PUNO: POBLACIÓN BENEFICIARIA DEL PROGRAMA BECA 18  MODALIDAD ORDINARIA NACIONAL, 
         SEGÚN ÁMBITO GEOGRÁFICO, 2017 - 2023</t>
  </si>
  <si>
    <t>a/ información a Agosto del 2024</t>
  </si>
  <si>
    <t>a/ información a Agosto del 2024.</t>
  </si>
  <si>
    <t xml:space="preserve">2/ Denominación establecidas mediante Ley N° 31140, las publicaciones estadísticas referidas a la Provincia de Lima se denominarán
    </t>
  </si>
  <si>
    <t xml:space="preserve">      en adelante, Lima Metropolitana y comprende los 43 distritos.</t>
  </si>
  <si>
    <t xml:space="preserve">3/ Denominación establecida mediante Ley N° 31140, las publicaciones estadísticas referidas a la Región Lima se denominarán en 
    adelante Departamento de Lima y comprende las provincias de: Barranca, Cajatambo, Canta, Cañete, Huaral, Huarochirí, Huaura, Oyón y 
    </t>
  </si>
  <si>
    <t xml:space="preserve">      Yauyos.</t>
  </si>
  <si>
    <t xml:space="preserve">           Papilla, PANFAR, etc.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</si>
  <si>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Hogares con algún miembro beneficiario de programas alimentarios: se refiere a los hogares que tengan al menos a un miembro que ha
        recibido ayuda alimentaria o nutricional de algún organismo o institución como: Vaso de leche, Comedor popular, Desayuno escolar, 
            </t>
    </r>
  </si>
  <si>
    <r>
      <rPr>
        <b/>
        <sz val="7"/>
        <rFont val="Arial Narrow"/>
        <family val="2"/>
      </rPr>
      <t xml:space="preserve">Nota: </t>
    </r>
    <r>
      <rPr>
        <sz val="7"/>
        <rFont val="Arial Narrow"/>
        <family val="2"/>
      </rPr>
      <t xml:space="preserve">Hogares pobres con algún miembro que ha recibido ayuda alimentaria o nutricional de algún organismo o institución como: Vaso de 
            </t>
    </r>
  </si>
  <si>
    <t xml:space="preserve">              leche, Comedor popular, Desayuno escolar, Papilla, etc. </t>
  </si>
  <si>
    <t xml:space="preserve">        GEOGRÁFICO, 2019 - 2024</t>
  </si>
  <si>
    <t>9.16  PUNO: POBLACIÓN BENEFICIARIA DEL PROGRAMA BECA 18 FUERZAS ARMADAS, 
        SEGÚN ÁMBITO GEOGRÁFICO, 2017 - 2023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</si>
</sst>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€_-;\-* #,##0.00\ _€_-;_-* &quot;-&quot;??\ _€_-;_-@_-"/>
    <numFmt numFmtId="165" formatCode="_ * #,##0_ ;_ * \-#,##0_ ;_ * &quot;-&quot;_ ;_ @_ "/>
    <numFmt numFmtId="166" formatCode="_-[$€-2]* #,##0.00_-;\-[$€-2]* #,##0.00_-;_-[$€-2]* &quot;-&quot;??_-"/>
    <numFmt numFmtId="167" formatCode="#\ ##0"/>
    <numFmt numFmtId="168" formatCode="0.0"/>
    <numFmt numFmtId="169" formatCode="###\ ###\ ###"/>
  </numFmts>
  <fonts count="6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 Narrow"/>
      <family val="2"/>
    </font>
    <font>
      <b/>
      <sz val="7"/>
      <name val="Arial Narrow"/>
      <family val="2"/>
    </font>
    <font>
      <sz val="7"/>
      <name val="Arial Narrow"/>
      <family val="2"/>
    </font>
    <font>
      <b/>
      <sz val="6"/>
      <name val="Arial Narrow"/>
      <family val="2"/>
    </font>
    <font>
      <b/>
      <sz val="8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"/>
      <family val="2"/>
    </font>
    <font>
      <sz val="9"/>
      <name val="Arial Narrow"/>
      <family val="2"/>
    </font>
    <font>
      <sz val="9"/>
      <name val="Arial"/>
      <family val="2"/>
    </font>
    <font>
      <sz val="6"/>
      <name val="Arial Narrow"/>
      <family val="2"/>
    </font>
    <font>
      <sz val="8"/>
      <name val="Arial"/>
      <family val="2"/>
    </font>
    <font>
      <b/>
      <sz val="8"/>
      <color indexed="8"/>
      <name val="Arial Narrow"/>
      <family val="2"/>
    </font>
    <font>
      <b/>
      <sz val="6.5"/>
      <name val="Arial Narrow"/>
      <family val="2"/>
    </font>
    <font>
      <sz val="11"/>
      <name val="Arial Narrow"/>
      <family val="2"/>
    </font>
    <font>
      <sz val="7"/>
      <color indexed="10"/>
      <name val="Arial Narrow"/>
      <family val="2"/>
    </font>
    <font>
      <sz val="7"/>
      <color indexed="9"/>
      <name val="Arial Narrow"/>
      <family val="2"/>
    </font>
    <font>
      <sz val="7"/>
      <color indexed="8"/>
      <name val="Arial Narrow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8"/>
      <color rgb="FFFF0000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sz val="10"/>
      <color rgb="FFFF0000"/>
      <name val="Arial Narrow"/>
      <family val="2"/>
    </font>
    <font>
      <sz val="10"/>
      <color theme="0"/>
      <name val="Arial"/>
      <family val="2"/>
    </font>
    <font>
      <sz val="8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7"/>
      <color theme="1"/>
      <name val="Arial Narrow"/>
      <family val="2"/>
    </font>
    <font>
      <b/>
      <sz val="8"/>
      <color rgb="FF595959"/>
      <name val="Arial Narrow"/>
      <family val="2"/>
    </font>
    <font>
      <sz val="10"/>
      <color theme="0" tint="-0.14999847407452621"/>
      <name val="Arial"/>
      <family val="2"/>
    </font>
    <font>
      <sz val="8"/>
      <color theme="0" tint="-0.14999847407452621"/>
      <name val="Arial Narrow"/>
      <family val="2"/>
    </font>
    <font>
      <sz val="8"/>
      <color theme="0" tint="-0.14999847407452621"/>
      <name val="Calibri"/>
      <family val="2"/>
      <scheme val="minor"/>
    </font>
    <font>
      <sz val="7"/>
      <color theme="0" tint="-0.14999847407452621"/>
      <name val="Arial Narrow"/>
      <family val="2"/>
    </font>
    <font>
      <b/>
      <sz val="8"/>
      <color rgb="FFFF0000"/>
      <name val="Arial Narrow"/>
      <family val="2"/>
    </font>
    <font>
      <sz val="10"/>
      <color theme="0" tint="-4.9989318521683403E-2"/>
      <name val="Arial"/>
      <family val="2"/>
    </font>
    <font>
      <sz val="10"/>
      <name val="Arial"/>
      <family val="2"/>
    </font>
    <font>
      <sz val="8"/>
      <color theme="0" tint="-4.9989318521683403E-2"/>
      <name val="Arial Narrow"/>
      <family val="2"/>
    </font>
    <font>
      <b/>
      <sz val="10"/>
      <color theme="0" tint="-4.9989318521683403E-2"/>
      <name val="Arial"/>
      <family val="2"/>
    </font>
    <font>
      <sz val="7"/>
      <color theme="0" tint="-4.9989318521683403E-2"/>
      <name val="Arial Narrow"/>
      <family val="2"/>
    </font>
    <font>
      <sz val="7"/>
      <color rgb="FFFF0000"/>
      <name val="Arial Narrow"/>
      <family val="2"/>
    </font>
    <font>
      <b/>
      <sz val="10"/>
      <name val="Arial Narrow"/>
      <family val="2"/>
    </font>
    <font>
      <sz val="10"/>
      <color theme="0" tint="-4.9989318521683403E-2"/>
      <name val="Arial Narrow"/>
      <family val="2"/>
    </font>
    <font>
      <sz val="10"/>
      <color rgb="FFFF0000"/>
      <name val="Calibri"/>
      <family val="2"/>
      <scheme val="minor"/>
    </font>
    <font>
      <sz val="8"/>
      <color theme="0" tint="-4.9989318521683403E-2"/>
      <name val="Arial"/>
      <family val="2"/>
    </font>
    <font>
      <sz val="8"/>
      <color theme="0" tint="-4.9989318521683403E-2"/>
      <name val="Calibri"/>
      <family val="2"/>
      <scheme val="minor"/>
    </font>
    <font>
      <sz val="10"/>
      <color theme="0" tint="-4.9989318521683403E-2"/>
      <name val="Calibri"/>
      <family val="2"/>
      <scheme val="minor"/>
    </font>
    <font>
      <sz val="12"/>
      <color rgb="FFFF0000"/>
      <name val="Arial Narrow"/>
      <family val="2"/>
    </font>
    <font>
      <sz val="7"/>
      <color theme="0" tint="-0.249977111117893"/>
      <name val="Arial Narrow"/>
      <family val="2"/>
    </font>
    <font>
      <b/>
      <sz val="7"/>
      <color theme="0" tint="-0.249977111117893"/>
      <name val="Arial Narrow"/>
      <family val="2"/>
    </font>
    <font>
      <b/>
      <sz val="8"/>
      <color theme="0" tint="-0.249977111117893"/>
      <name val="Arial Narrow"/>
      <family val="2"/>
    </font>
    <font>
      <sz val="10"/>
      <color theme="0" tint="-0.249977111117893"/>
      <name val="Arial"/>
      <family val="2"/>
    </font>
    <font>
      <b/>
      <vertAlign val="superscript"/>
      <sz val="8"/>
      <color theme="0"/>
      <name val="Algerian"/>
      <family val="5"/>
    </font>
    <font>
      <sz val="8"/>
      <color theme="0"/>
      <name val="Arial"/>
      <family val="2"/>
    </font>
    <font>
      <b/>
      <sz val="8"/>
      <color theme="0"/>
      <name val="Arial Narrow"/>
      <family val="2"/>
    </font>
    <font>
      <sz val="8"/>
      <color theme="0"/>
      <name val="Arial Narrow"/>
      <family val="2"/>
    </font>
    <font>
      <sz val="7"/>
      <color theme="0"/>
      <name val="Arial Narrow"/>
      <family val="2"/>
    </font>
    <font>
      <u/>
      <sz val="12"/>
      <color theme="10"/>
      <name val="Arial"/>
      <family val="2"/>
    </font>
    <font>
      <u/>
      <sz val="12"/>
      <color theme="10"/>
      <name val="Arial Narrow"/>
      <family val="2"/>
    </font>
    <font>
      <b/>
      <sz val="12"/>
      <color theme="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33CCCC"/>
      </bottom>
      <diagonal/>
    </border>
    <border>
      <left/>
      <right style="medium">
        <color rgb="FF33CCCC"/>
      </right>
      <top/>
      <bottom/>
      <diagonal/>
    </border>
    <border>
      <left/>
      <right style="medium">
        <color rgb="FF33CCCC"/>
      </right>
      <top/>
      <bottom style="thin">
        <color rgb="FF33CCCC"/>
      </bottom>
      <diagonal/>
    </border>
    <border>
      <left/>
      <right/>
      <top style="thin">
        <color rgb="FF33CCCC"/>
      </top>
      <bottom style="thin">
        <color rgb="FF33CCCC"/>
      </bottom>
      <diagonal/>
    </border>
    <border>
      <left/>
      <right style="thick">
        <color rgb="FF33CCCC"/>
      </right>
      <top/>
      <bottom/>
      <diagonal/>
    </border>
    <border>
      <left/>
      <right style="thick">
        <color rgb="FF33CCCC"/>
      </right>
      <top/>
      <bottom style="thin">
        <color rgb="FF33CCCC"/>
      </bottom>
      <diagonal/>
    </border>
    <border>
      <left style="thick">
        <color rgb="FF33CCCC"/>
      </left>
      <right/>
      <top/>
      <bottom style="thin">
        <color rgb="FF33CCCC"/>
      </bottom>
      <diagonal/>
    </border>
    <border>
      <left/>
      <right style="thick">
        <color rgb="FF33CCCC"/>
      </right>
      <top style="thin">
        <color rgb="FF33CCCC"/>
      </top>
      <bottom/>
      <diagonal/>
    </border>
    <border>
      <left/>
      <right/>
      <top style="thin">
        <color rgb="FF33CCCC"/>
      </top>
      <bottom/>
      <diagonal/>
    </border>
    <border>
      <left/>
      <right style="medium">
        <color rgb="FF33CCCC"/>
      </right>
      <top style="thin">
        <color rgb="FF33CCCC"/>
      </top>
      <bottom/>
      <diagonal/>
    </border>
    <border>
      <left style="thick">
        <color rgb="FF33CCCC"/>
      </left>
      <right/>
      <top/>
      <bottom/>
      <diagonal/>
    </border>
    <border>
      <left style="medium">
        <color rgb="FF33CCCC"/>
      </left>
      <right/>
      <top/>
      <bottom/>
      <diagonal/>
    </border>
    <border>
      <left style="medium">
        <color rgb="FF33CCCC"/>
      </left>
      <right/>
      <top/>
      <bottom style="thin">
        <color rgb="FF33CCCC"/>
      </bottom>
      <diagonal/>
    </border>
    <border>
      <left/>
      <right/>
      <top style="thin">
        <color rgb="FF00B0F0"/>
      </top>
      <bottom/>
      <diagonal/>
    </border>
    <border>
      <left/>
      <right/>
      <top style="thin">
        <color rgb="FF00B0F0"/>
      </top>
      <bottom style="thin">
        <color rgb="FF00B0F0"/>
      </bottom>
      <diagonal/>
    </border>
    <border>
      <left/>
      <right style="thick">
        <color rgb="FF33CCCC"/>
      </right>
      <top style="thin">
        <color rgb="FF33CCCC"/>
      </top>
      <bottom style="thin">
        <color rgb="FF33CCCC"/>
      </bottom>
      <diagonal/>
    </border>
    <border>
      <left style="thin">
        <color rgb="FF33CCCC"/>
      </left>
      <right/>
      <top style="thin">
        <color rgb="FF33CCCC"/>
      </top>
      <bottom/>
      <diagonal/>
    </border>
    <border>
      <left style="thin">
        <color rgb="FF33CCCC"/>
      </left>
      <right/>
      <top/>
      <bottom/>
      <diagonal/>
    </border>
    <border>
      <left style="thin">
        <color rgb="FF33CCCC"/>
      </left>
      <right/>
      <top/>
      <bottom style="thin">
        <color rgb="FF33CCCC"/>
      </bottom>
      <diagonal/>
    </border>
    <border>
      <left style="thick">
        <color rgb="FF33CCCC"/>
      </left>
      <right/>
      <top style="thin">
        <color rgb="FF33CCCC"/>
      </top>
      <bottom style="thin">
        <color rgb="FF33CCCC"/>
      </bottom>
      <diagonal/>
    </border>
    <border>
      <left/>
      <right/>
      <top style="thin">
        <color rgb="FF4BD0FF"/>
      </top>
      <bottom/>
      <diagonal/>
    </border>
    <border>
      <left/>
      <right/>
      <top style="thin">
        <color rgb="FF4BD0FF"/>
      </top>
      <bottom style="thin">
        <color rgb="FF33CCCC"/>
      </bottom>
      <diagonal/>
    </border>
    <border>
      <left style="thick">
        <color rgb="FF33CCCC"/>
      </left>
      <right/>
      <top style="thin">
        <color rgb="FF33CCCC"/>
      </top>
      <bottom/>
      <diagonal/>
    </border>
    <border>
      <left/>
      <right/>
      <top/>
      <bottom style="thin">
        <color rgb="FF4BD0FF"/>
      </bottom>
      <diagonal/>
    </border>
  </borders>
  <cellStyleXfs count="16">
    <xf numFmtId="0" fontId="0" fillId="0" borderId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1" fillId="0" borderId="0"/>
    <xf numFmtId="0" fontId="23" fillId="0" borderId="0"/>
    <xf numFmtId="0" fontId="23" fillId="0" borderId="0"/>
    <xf numFmtId="0" fontId="2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23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1" fillId="0" borderId="0"/>
    <xf numFmtId="9" fontId="41" fillId="0" borderId="0" applyFont="0" applyFill="0" applyBorder="0" applyAlignment="0" applyProtection="0"/>
  </cellStyleXfs>
  <cellXfs count="528">
    <xf numFmtId="0" fontId="0" fillId="0" borderId="0" xfId="0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/>
    <xf numFmtId="0" fontId="4" fillId="0" borderId="0" xfId="0" applyFont="1"/>
    <xf numFmtId="0" fontId="10" fillId="0" borderId="3" xfId="0" applyFont="1" applyBorder="1"/>
    <xf numFmtId="0" fontId="10" fillId="0" borderId="4" xfId="0" applyFont="1" applyBorder="1"/>
    <xf numFmtId="168" fontId="10" fillId="0" borderId="2" xfId="0" applyNumberFormat="1" applyFont="1" applyBorder="1"/>
    <xf numFmtId="0" fontId="24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8" fillId="0" borderId="5" xfId="0" applyFont="1" applyBorder="1" applyAlignment="1">
      <alignment horizontal="right" vertical="center" wrapText="1"/>
    </xf>
    <xf numFmtId="0" fontId="15" fillId="0" borderId="0" xfId="0" applyFont="1" applyAlignment="1">
      <alignment horizontal="right"/>
    </xf>
    <xf numFmtId="0" fontId="10" fillId="0" borderId="3" xfId="0" applyFont="1" applyBorder="1" applyAlignment="1">
      <alignment vertical="center"/>
    </xf>
    <xf numFmtId="0" fontId="16" fillId="0" borderId="0" xfId="8" applyFont="1" applyAlignment="1">
      <alignment horizontal="center" vertical="center" wrapText="1"/>
    </xf>
    <xf numFmtId="0" fontId="23" fillId="0" borderId="0" xfId="4"/>
    <xf numFmtId="0" fontId="4" fillId="0" borderId="0" xfId="4" applyFont="1" applyAlignment="1">
      <alignment vertical="center"/>
    </xf>
    <xf numFmtId="0" fontId="12" fillId="0" borderId="0" xfId="4" applyFont="1" applyAlignment="1">
      <alignment horizontal="right" vertical="center"/>
    </xf>
    <xf numFmtId="0" fontId="4" fillId="0" borderId="0" xfId="8" applyFont="1" applyAlignment="1">
      <alignment vertical="center" wrapText="1"/>
    </xf>
    <xf numFmtId="0" fontId="12" fillId="0" borderId="0" xfId="4" applyFont="1"/>
    <xf numFmtId="0" fontId="10" fillId="0" borderId="0" xfId="4" applyFont="1" applyAlignment="1">
      <alignment horizontal="left" vertical="center" indent="2"/>
    </xf>
    <xf numFmtId="0" fontId="8" fillId="0" borderId="0" xfId="4" applyFont="1" applyAlignment="1">
      <alignment horizontal="left" vertical="center" indent="2"/>
    </xf>
    <xf numFmtId="0" fontId="10" fillId="0" borderId="0" xfId="4" applyFont="1" applyAlignment="1">
      <alignment horizontal="right" vertical="center"/>
    </xf>
    <xf numFmtId="0" fontId="10" fillId="0" borderId="0" xfId="4" applyFont="1"/>
    <xf numFmtId="0" fontId="10" fillId="0" borderId="0" xfId="8" applyFont="1" applyAlignment="1">
      <alignment horizontal="center" vertical="center"/>
    </xf>
    <xf numFmtId="0" fontId="6" fillId="0" borderId="0" xfId="4" applyFont="1" applyAlignment="1">
      <alignment horizontal="left" vertical="center"/>
    </xf>
    <xf numFmtId="0" fontId="6" fillId="0" borderId="0" xfId="4" applyFont="1" applyAlignment="1">
      <alignment horizontal="right" vertical="center"/>
    </xf>
    <xf numFmtId="0" fontId="9" fillId="0" borderId="0" xfId="4" applyFont="1"/>
    <xf numFmtId="0" fontId="16" fillId="0" borderId="0" xfId="8" applyFont="1" applyAlignment="1">
      <alignment horizontal="center" vertical="center"/>
    </xf>
    <xf numFmtId="0" fontId="16" fillId="0" borderId="0" xfId="8" applyFont="1" applyAlignment="1">
      <alignment horizontal="right" vertical="center"/>
    </xf>
    <xf numFmtId="0" fontId="10" fillId="0" borderId="0" xfId="4" applyFont="1" applyAlignment="1">
      <alignment horizontal="right"/>
    </xf>
    <xf numFmtId="168" fontId="8" fillId="0" borderId="0" xfId="8" applyNumberFormat="1" applyFont="1" applyAlignment="1">
      <alignment horizontal="right" vertical="center"/>
    </xf>
    <xf numFmtId="168" fontId="10" fillId="0" borderId="0" xfId="8" applyNumberFormat="1" applyFont="1" applyAlignment="1">
      <alignment horizontal="right" vertical="center"/>
    </xf>
    <xf numFmtId="0" fontId="6" fillId="0" borderId="0" xfId="4" applyFont="1"/>
    <xf numFmtId="0" fontId="10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168" fontId="8" fillId="0" borderId="0" xfId="0" applyNumberFormat="1" applyFont="1" applyAlignment="1">
      <alignment horizontal="center" vertical="center"/>
    </xf>
    <xf numFmtId="168" fontId="8" fillId="0" borderId="0" xfId="0" applyNumberFormat="1" applyFont="1" applyAlignment="1">
      <alignment horizontal="right" vertical="center"/>
    </xf>
    <xf numFmtId="168" fontId="10" fillId="0" borderId="0" xfId="0" applyNumberFormat="1" applyFont="1" applyAlignment="1">
      <alignment horizontal="center" vertical="center"/>
    </xf>
    <xf numFmtId="168" fontId="10" fillId="0" borderId="0" xfId="0" applyNumberFormat="1" applyFont="1" applyAlignment="1">
      <alignment horizontal="right" vertical="center"/>
    </xf>
    <xf numFmtId="168" fontId="10" fillId="0" borderId="1" xfId="0" applyNumberFormat="1" applyFont="1" applyBorder="1" applyAlignment="1">
      <alignment horizontal="center" vertical="center"/>
    </xf>
    <xf numFmtId="0" fontId="14" fillId="0" borderId="0" xfId="8" applyFont="1" applyAlignment="1">
      <alignment vertical="center" wrapText="1"/>
    </xf>
    <xf numFmtId="0" fontId="7" fillId="0" borderId="0" xfId="8" applyFont="1" applyAlignment="1">
      <alignment vertical="center" wrapText="1"/>
    </xf>
    <xf numFmtId="0" fontId="13" fillId="0" borderId="0" xfId="0" applyFont="1"/>
    <xf numFmtId="0" fontId="13" fillId="0" borderId="0" xfId="0" applyFont="1" applyAlignment="1">
      <alignment horizontal="right" vertical="center"/>
    </xf>
    <xf numFmtId="0" fontId="17" fillId="0" borderId="0" xfId="8" applyFont="1" applyAlignment="1">
      <alignment vertical="center"/>
    </xf>
    <xf numFmtId="167" fontId="8" fillId="0" borderId="0" xfId="0" applyNumberFormat="1" applyFont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169" fontId="10" fillId="0" borderId="0" xfId="0" applyNumberFormat="1" applyFont="1" applyAlignment="1">
      <alignment horizontal="right" vertical="center"/>
    </xf>
    <xf numFmtId="169" fontId="8" fillId="0" borderId="0" xfId="0" applyNumberFormat="1" applyFont="1" applyAlignment="1">
      <alignment vertical="center"/>
    </xf>
    <xf numFmtId="0" fontId="7" fillId="2" borderId="0" xfId="0" applyFont="1" applyFill="1"/>
    <xf numFmtId="0" fontId="12" fillId="2" borderId="0" xfId="0" applyFont="1" applyFill="1" applyAlignment="1">
      <alignment horizontal="right" vertical="center"/>
    </xf>
    <xf numFmtId="0" fontId="12" fillId="3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 vertical="center"/>
    </xf>
    <xf numFmtId="0" fontId="8" fillId="0" borderId="0" xfId="0" applyFont="1" applyAlignment="1">
      <alignment vertical="top"/>
    </xf>
    <xf numFmtId="0" fontId="19" fillId="0" borderId="0" xfId="0" applyFont="1" applyAlignment="1">
      <alignment vertical="center"/>
    </xf>
    <xf numFmtId="0" fontId="6" fillId="2" borderId="0" xfId="0" applyFont="1" applyFill="1" applyAlignment="1">
      <alignment horizontal="right" vertical="center"/>
    </xf>
    <xf numFmtId="0" fontId="6" fillId="0" borderId="0" xfId="0" applyFont="1" applyAlignment="1">
      <alignment horizontal="left" vertical="center"/>
    </xf>
    <xf numFmtId="168" fontId="5" fillId="0" borderId="0" xfId="8" applyNumberFormat="1" applyFont="1" applyAlignment="1">
      <alignment horizontal="right" vertical="center"/>
    </xf>
    <xf numFmtId="168" fontId="27" fillId="4" borderId="0" xfId="10" applyNumberFormat="1" applyFont="1" applyFill="1" applyAlignment="1">
      <alignment horizontal="right" vertical="center"/>
    </xf>
    <xf numFmtId="0" fontId="8" fillId="0" borderId="5" xfId="9" applyFont="1" applyBorder="1" applyAlignment="1">
      <alignment horizontal="right" vertical="top" wrapText="1"/>
    </xf>
    <xf numFmtId="0" fontId="16" fillId="0" borderId="6" xfId="8" applyFont="1" applyBorder="1" applyAlignment="1">
      <alignment horizontal="center" vertical="center"/>
    </xf>
    <xf numFmtId="0" fontId="16" fillId="0" borderId="6" xfId="8" applyFont="1" applyBorder="1" applyAlignment="1">
      <alignment horizontal="left" vertical="center"/>
    </xf>
    <xf numFmtId="0" fontId="10" fillId="0" borderId="6" xfId="7" applyFont="1" applyBorder="1" applyAlignment="1">
      <alignment vertical="center"/>
    </xf>
    <xf numFmtId="0" fontId="10" fillId="0" borderId="7" xfId="7" applyFont="1" applyBorder="1" applyAlignment="1">
      <alignment vertical="top"/>
    </xf>
    <xf numFmtId="168" fontId="10" fillId="0" borderId="8" xfId="8" applyNumberFormat="1" applyFont="1" applyBorder="1" applyAlignment="1">
      <alignment horizontal="center"/>
    </xf>
    <xf numFmtId="168" fontId="10" fillId="0" borderId="2" xfId="8" applyNumberFormat="1" applyFont="1" applyBorder="1" applyAlignment="1">
      <alignment horizontal="center"/>
    </xf>
    <xf numFmtId="168" fontId="10" fillId="0" borderId="2" xfId="8" applyNumberFormat="1" applyFont="1" applyBorder="1" applyAlignment="1">
      <alignment horizontal="right"/>
    </xf>
    <xf numFmtId="0" fontId="8" fillId="0" borderId="5" xfId="0" applyFont="1" applyBorder="1" applyAlignment="1">
      <alignment horizontal="right" vertical="center"/>
    </xf>
    <xf numFmtId="0" fontId="8" fillId="0" borderId="5" xfId="0" applyFont="1" applyBorder="1" applyAlignment="1">
      <alignment vertical="center"/>
    </xf>
    <xf numFmtId="0" fontId="10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8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168" fontId="10" fillId="0" borderId="2" xfId="0" applyNumberFormat="1" applyFont="1" applyBorder="1" applyAlignment="1">
      <alignment horizontal="right" vertical="center"/>
    </xf>
    <xf numFmtId="0" fontId="8" fillId="0" borderId="10" xfId="0" applyFont="1" applyBorder="1" applyAlignment="1">
      <alignment horizontal="center" vertical="center"/>
    </xf>
    <xf numFmtId="0" fontId="10" fillId="0" borderId="2" xfId="0" applyFont="1" applyBorder="1" applyAlignment="1">
      <alignment horizontal="right" vertical="center"/>
    </xf>
    <xf numFmtId="0" fontId="10" fillId="0" borderId="8" xfId="0" applyFont="1" applyBorder="1" applyAlignment="1">
      <alignment horizontal="right" vertical="center"/>
    </xf>
    <xf numFmtId="0" fontId="8" fillId="2" borderId="6" xfId="0" applyFont="1" applyFill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169" fontId="10" fillId="0" borderId="2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7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21" fillId="0" borderId="0" xfId="8" applyFont="1" applyAlignment="1">
      <alignment vertical="center"/>
    </xf>
    <xf numFmtId="0" fontId="22" fillId="0" borderId="0" xfId="0" applyFont="1"/>
    <xf numFmtId="0" fontId="5" fillId="0" borderId="0" xfId="8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8" fillId="0" borderId="6" xfId="7" applyFont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26" fillId="4" borderId="5" xfId="5" applyFont="1" applyFill="1" applyBorder="1" applyAlignment="1">
      <alignment horizontal="right" vertical="center"/>
    </xf>
    <xf numFmtId="168" fontId="27" fillId="4" borderId="0" xfId="11" applyNumberFormat="1" applyFont="1" applyFill="1" applyBorder="1" applyAlignment="1">
      <alignment horizontal="right" vertical="center"/>
    </xf>
    <xf numFmtId="168" fontId="10" fillId="4" borderId="0" xfId="11" applyNumberFormat="1" applyFont="1" applyFill="1" applyBorder="1" applyAlignment="1">
      <alignment horizontal="right" vertical="center"/>
    </xf>
    <xf numFmtId="0" fontId="29" fillId="0" borderId="0" xfId="0" applyFont="1"/>
    <xf numFmtId="0" fontId="9" fillId="0" borderId="2" xfId="0" applyFont="1" applyBorder="1"/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168" fontId="10" fillId="0" borderId="12" xfId="8" applyNumberFormat="1" applyFont="1" applyBorder="1" applyAlignment="1">
      <alignment horizontal="right" vertical="center"/>
    </xf>
    <xf numFmtId="0" fontId="9" fillId="4" borderId="0" xfId="0" applyFont="1" applyFill="1"/>
    <xf numFmtId="164" fontId="23" fillId="0" borderId="0" xfId="2" applyFont="1"/>
    <xf numFmtId="0" fontId="16" fillId="0" borderId="0" xfId="8" applyFont="1" applyAlignment="1">
      <alignment horizontal="right" vertical="center" wrapText="1"/>
    </xf>
    <xf numFmtId="0" fontId="29" fillId="4" borderId="0" xfId="0" applyFont="1" applyFill="1"/>
    <xf numFmtId="168" fontId="27" fillId="4" borderId="0" xfId="11" applyNumberFormat="1" applyFont="1" applyFill="1" applyBorder="1" applyAlignment="1">
      <alignment horizontal="right"/>
    </xf>
    <xf numFmtId="168" fontId="10" fillId="0" borderId="0" xfId="8" applyNumberFormat="1" applyFont="1" applyAlignment="1">
      <alignment horizontal="right"/>
    </xf>
    <xf numFmtId="0" fontId="0" fillId="0" borderId="0" xfId="0" applyAlignment="1">
      <alignment horizontal="right" vertical="center"/>
    </xf>
    <xf numFmtId="168" fontId="10" fillId="0" borderId="0" xfId="8" applyNumberFormat="1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10" fillId="0" borderId="14" xfId="0" applyFont="1" applyBorder="1"/>
    <xf numFmtId="0" fontId="10" fillId="0" borderId="2" xfId="0" applyFont="1" applyBorder="1"/>
    <xf numFmtId="0" fontId="8" fillId="0" borderId="0" xfId="0" applyFont="1" applyAlignment="1">
      <alignment horizontal="right"/>
    </xf>
    <xf numFmtId="0" fontId="25" fillId="0" borderId="2" xfId="0" applyFont="1" applyBorder="1"/>
    <xf numFmtId="0" fontId="8" fillId="0" borderId="13" xfId="0" applyFont="1" applyBorder="1" applyAlignment="1">
      <alignment horizontal="right" vertical="center"/>
    </xf>
    <xf numFmtId="0" fontId="26" fillId="4" borderId="10" xfId="5" applyFont="1" applyFill="1" applyBorder="1" applyAlignment="1">
      <alignment horizontal="right" vertical="center"/>
    </xf>
    <xf numFmtId="168" fontId="27" fillId="4" borderId="2" xfId="11" applyNumberFormat="1" applyFont="1" applyFill="1" applyBorder="1" applyAlignment="1">
      <alignment horizontal="right" vertical="center"/>
    </xf>
    <xf numFmtId="168" fontId="27" fillId="4" borderId="10" xfId="11" applyNumberFormat="1" applyFont="1" applyFill="1" applyBorder="1" applyAlignment="1">
      <alignment horizontal="right" vertical="center"/>
    </xf>
    <xf numFmtId="168" fontId="27" fillId="4" borderId="10" xfId="11" applyNumberFormat="1" applyFont="1" applyFill="1" applyBorder="1" applyAlignment="1">
      <alignment horizontal="right"/>
    </xf>
    <xf numFmtId="168" fontId="27" fillId="4" borderId="2" xfId="11" applyNumberFormat="1" applyFont="1" applyFill="1" applyBorder="1" applyAlignment="1">
      <alignment horizontal="right"/>
    </xf>
    <xf numFmtId="0" fontId="1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0" xfId="0" applyFont="1" applyBorder="1" applyAlignment="1">
      <alignment vertical="center"/>
    </xf>
    <xf numFmtId="0" fontId="30" fillId="4" borderId="0" xfId="0" applyFont="1" applyFill="1"/>
    <xf numFmtId="0" fontId="3" fillId="0" borderId="0" xfId="0" applyFont="1"/>
    <xf numFmtId="0" fontId="0" fillId="4" borderId="0" xfId="0" applyFill="1"/>
    <xf numFmtId="0" fontId="16" fillId="0" borderId="10" xfId="8" applyFont="1" applyBorder="1" applyAlignment="1">
      <alignment horizontal="right" vertical="center" wrapText="1"/>
    </xf>
    <xf numFmtId="0" fontId="16" fillId="0" borderId="2" xfId="8" applyFont="1" applyBorder="1" applyAlignment="1">
      <alignment horizontal="right" vertical="center" wrapText="1"/>
    </xf>
    <xf numFmtId="0" fontId="22" fillId="0" borderId="0" xfId="0" applyFont="1" applyAlignment="1">
      <alignment horizontal="right" vertical="center"/>
    </xf>
    <xf numFmtId="168" fontId="5" fillId="0" borderId="0" xfId="8" applyNumberFormat="1" applyFont="1" applyAlignment="1">
      <alignment horizontal="right"/>
    </xf>
    <xf numFmtId="168" fontId="5" fillId="0" borderId="0" xfId="8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right" indent="1"/>
    </xf>
    <xf numFmtId="168" fontId="22" fillId="0" borderId="0" xfId="0" applyNumberFormat="1" applyFont="1" applyAlignment="1">
      <alignment horizontal="right"/>
    </xf>
    <xf numFmtId="168" fontId="22" fillId="0" borderId="0" xfId="0" applyNumberFormat="1" applyFont="1" applyAlignment="1">
      <alignment horizontal="right" indent="1"/>
    </xf>
    <xf numFmtId="168" fontId="6" fillId="0" borderId="1" xfId="0" applyNumberFormat="1" applyFont="1" applyBorder="1" applyAlignment="1">
      <alignment horizontal="right"/>
    </xf>
    <xf numFmtId="168" fontId="6" fillId="0" borderId="1" xfId="0" applyNumberFormat="1" applyFont="1" applyBorder="1" applyAlignment="1">
      <alignment horizontal="right" indent="1"/>
    </xf>
    <xf numFmtId="168" fontId="6" fillId="0" borderId="0" xfId="8" applyNumberFormat="1" applyFont="1" applyAlignment="1">
      <alignment horizontal="right" vertical="center"/>
    </xf>
    <xf numFmtId="0" fontId="5" fillId="0" borderId="0" xfId="8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8" applyFont="1" applyAlignment="1">
      <alignment horizontal="left" vertical="center"/>
    </xf>
    <xf numFmtId="0" fontId="8" fillId="2" borderId="9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/>
    </xf>
    <xf numFmtId="0" fontId="8" fillId="0" borderId="21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167" fontId="8" fillId="0" borderId="12" xfId="0" applyNumberFormat="1" applyFont="1" applyBorder="1" applyAlignment="1">
      <alignment horizontal="right" vertical="center"/>
    </xf>
    <xf numFmtId="167" fontId="10" fillId="0" borderId="12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right" vertical="center" wrapText="1"/>
    </xf>
    <xf numFmtId="1" fontId="10" fillId="0" borderId="0" xfId="15" applyNumberFormat="1" applyFont="1" applyFill="1" applyBorder="1" applyAlignment="1" applyProtection="1">
      <alignment horizontal="left" vertical="center"/>
    </xf>
    <xf numFmtId="1" fontId="6" fillId="0" borderId="0" xfId="15" applyNumberFormat="1" applyFont="1" applyFill="1" applyBorder="1" applyAlignment="1" applyProtection="1">
      <alignment horizontal="left" vertical="center"/>
    </xf>
    <xf numFmtId="0" fontId="40" fillId="4" borderId="0" xfId="0" applyFont="1" applyFill="1"/>
    <xf numFmtId="0" fontId="43" fillId="4" borderId="0" xfId="0" applyFont="1" applyFill="1"/>
    <xf numFmtId="0" fontId="8" fillId="0" borderId="0" xfId="8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6" fillId="4" borderId="0" xfId="0" applyFont="1" applyFill="1" applyAlignment="1">
      <alignment horizontal="right" vertical="center"/>
    </xf>
    <xf numFmtId="0" fontId="44" fillId="4" borderId="0" xfId="0" applyFont="1" applyFill="1" applyAlignment="1">
      <alignment horizontal="right" vertical="center"/>
    </xf>
    <xf numFmtId="0" fontId="45" fillId="4" borderId="0" xfId="0" applyFont="1" applyFill="1" applyAlignment="1">
      <alignment horizontal="right" vertical="center"/>
    </xf>
    <xf numFmtId="0" fontId="38" fillId="4" borderId="0" xfId="0" applyFont="1" applyFill="1" applyAlignment="1">
      <alignment horizontal="right" vertical="center"/>
    </xf>
    <xf numFmtId="0" fontId="24" fillId="4" borderId="0" xfId="0" applyFont="1" applyFill="1"/>
    <xf numFmtId="0" fontId="3" fillId="4" borderId="0" xfId="0" applyFont="1" applyFill="1"/>
    <xf numFmtId="0" fontId="18" fillId="4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0" fillId="4" borderId="19" xfId="10" applyFont="1" applyFill="1" applyBorder="1" applyAlignment="1">
      <alignment horizontal="right" vertical="center"/>
    </xf>
    <xf numFmtId="0" fontId="10" fillId="4" borderId="20" xfId="10" applyFont="1" applyFill="1" applyBorder="1" applyAlignment="1">
      <alignment horizontal="right" vertical="center"/>
    </xf>
    <xf numFmtId="0" fontId="10" fillId="4" borderId="18" xfId="10" applyFont="1" applyFill="1" applyBorder="1" applyAlignment="1">
      <alignment horizontal="right" vertical="center"/>
    </xf>
    <xf numFmtId="0" fontId="10" fillId="4" borderId="18" xfId="10" applyFont="1" applyFill="1" applyBorder="1" applyAlignment="1">
      <alignment horizontal="right" vertical="center" wrapText="1"/>
    </xf>
    <xf numFmtId="0" fontId="10" fillId="4" borderId="19" xfId="10" applyFont="1" applyFill="1" applyBorder="1" applyAlignment="1">
      <alignment horizontal="right" vertical="center" wrapText="1"/>
    </xf>
    <xf numFmtId="0" fontId="10" fillId="4" borderId="20" xfId="10" applyFont="1" applyFill="1" applyBorder="1" applyAlignment="1">
      <alignment horizontal="right" vertical="center" wrapText="1"/>
    </xf>
    <xf numFmtId="0" fontId="27" fillId="4" borderId="19" xfId="10" applyFont="1" applyFill="1" applyBorder="1" applyAlignment="1">
      <alignment horizontal="right" vertical="center" wrapText="1"/>
    </xf>
    <xf numFmtId="0" fontId="10" fillId="4" borderId="19" xfId="10" applyFont="1" applyFill="1" applyBorder="1" applyAlignment="1">
      <alignment horizontal="right" wrapText="1"/>
    </xf>
    <xf numFmtId="0" fontId="10" fillId="4" borderId="20" xfId="10" applyFont="1" applyFill="1" applyBorder="1" applyAlignment="1">
      <alignment horizontal="right" wrapText="1"/>
    </xf>
    <xf numFmtId="0" fontId="49" fillId="4" borderId="0" xfId="0" applyFont="1" applyFill="1"/>
    <xf numFmtId="167" fontId="8" fillId="4" borderId="0" xfId="0" applyNumberFormat="1" applyFont="1" applyFill="1" applyAlignment="1">
      <alignment horizontal="right" vertical="center"/>
    </xf>
    <xf numFmtId="0" fontId="6" fillId="4" borderId="2" xfId="0" applyFont="1" applyFill="1" applyBorder="1" applyAlignment="1">
      <alignment horizontal="right" vertical="center"/>
    </xf>
    <xf numFmtId="169" fontId="10" fillId="4" borderId="0" xfId="0" applyNumberFormat="1" applyFont="1" applyFill="1" applyAlignment="1">
      <alignment vertical="center"/>
    </xf>
    <xf numFmtId="169" fontId="10" fillId="4" borderId="0" xfId="0" applyNumberFormat="1" applyFont="1" applyFill="1" applyAlignment="1">
      <alignment horizontal="right" vertical="center"/>
    </xf>
    <xf numFmtId="0" fontId="8" fillId="4" borderId="5" xfId="0" applyFont="1" applyFill="1" applyBorder="1" applyAlignment="1">
      <alignment horizontal="right" vertical="center"/>
    </xf>
    <xf numFmtId="0" fontId="16" fillId="4" borderId="0" xfId="8" applyFont="1" applyFill="1" applyAlignment="1">
      <alignment horizontal="right" vertical="center" wrapText="1"/>
    </xf>
    <xf numFmtId="0" fontId="8" fillId="4" borderId="0" xfId="0" applyFont="1" applyFill="1" applyAlignment="1">
      <alignment vertical="center" wrapText="1"/>
    </xf>
    <xf numFmtId="0" fontId="8" fillId="4" borderId="0" xfId="0" applyFont="1" applyFill="1" applyAlignment="1">
      <alignment horizontal="right"/>
    </xf>
    <xf numFmtId="0" fontId="10" fillId="4" borderId="2" xfId="0" applyFont="1" applyFill="1" applyBorder="1"/>
    <xf numFmtId="0" fontId="10" fillId="4" borderId="0" xfId="0" applyFont="1" applyFill="1" applyAlignment="1">
      <alignment horizontal="right" vertical="center"/>
    </xf>
    <xf numFmtId="168" fontId="10" fillId="4" borderId="0" xfId="0" applyNumberFormat="1" applyFont="1" applyFill="1" applyAlignment="1">
      <alignment horizontal="right" vertical="center"/>
    </xf>
    <xf numFmtId="168" fontId="10" fillId="4" borderId="2" xfId="0" applyNumberFormat="1" applyFont="1" applyFill="1" applyBorder="1"/>
    <xf numFmtId="0" fontId="10" fillId="4" borderId="0" xfId="0" applyFont="1" applyFill="1" applyAlignment="1">
      <alignment horizontal="right"/>
    </xf>
    <xf numFmtId="3" fontId="8" fillId="4" borderId="0" xfId="0" applyNumberFormat="1" applyFont="1" applyFill="1" applyAlignment="1">
      <alignment horizontal="right" vertical="center"/>
    </xf>
    <xf numFmtId="3" fontId="10" fillId="4" borderId="0" xfId="0" applyNumberFormat="1" applyFont="1" applyFill="1" applyAlignment="1">
      <alignment horizontal="right" vertical="center"/>
    </xf>
    <xf numFmtId="167" fontId="10" fillId="4" borderId="0" xfId="0" applyNumberFormat="1" applyFont="1" applyFill="1" applyAlignment="1">
      <alignment horizontal="right" vertical="center"/>
    </xf>
    <xf numFmtId="0" fontId="27" fillId="4" borderId="0" xfId="0" applyFont="1" applyFill="1"/>
    <xf numFmtId="169" fontId="8" fillId="4" borderId="0" xfId="0" applyNumberFormat="1" applyFont="1" applyFill="1" applyAlignment="1">
      <alignment vertical="center"/>
    </xf>
    <xf numFmtId="0" fontId="10" fillId="4" borderId="0" xfId="0" applyFont="1" applyFill="1" applyAlignment="1">
      <alignment vertical="center"/>
    </xf>
    <xf numFmtId="0" fontId="46" fillId="4" borderId="0" xfId="0" applyFont="1" applyFill="1"/>
    <xf numFmtId="169" fontId="10" fillId="4" borderId="2" xfId="0" applyNumberFormat="1" applyFont="1" applyFill="1" applyBorder="1" applyAlignment="1">
      <alignment vertical="center"/>
    </xf>
    <xf numFmtId="169" fontId="10" fillId="4" borderId="2" xfId="0" applyNumberFormat="1" applyFont="1" applyFill="1" applyBorder="1" applyAlignment="1">
      <alignment horizontal="right" vertical="center"/>
    </xf>
    <xf numFmtId="169" fontId="36" fillId="4" borderId="0" xfId="0" applyNumberFormat="1" applyFont="1" applyFill="1" applyAlignment="1">
      <alignment vertical="center"/>
    </xf>
    <xf numFmtId="0" fontId="8" fillId="4" borderId="5" xfId="0" applyFont="1" applyFill="1" applyBorder="1" applyAlignment="1">
      <alignment horizontal="right" vertical="center" wrapText="1"/>
    </xf>
    <xf numFmtId="168" fontId="10" fillId="4" borderId="2" xfId="0" applyNumberFormat="1" applyFont="1" applyFill="1" applyBorder="1" applyAlignment="1">
      <alignment horizontal="right" vertical="center"/>
    </xf>
    <xf numFmtId="0" fontId="6" fillId="4" borderId="10" xfId="0" applyFont="1" applyFill="1" applyBorder="1" applyAlignment="1">
      <alignment horizontal="right" vertical="center"/>
    </xf>
    <xf numFmtId="0" fontId="10" fillId="4" borderId="2" xfId="0" applyFont="1" applyFill="1" applyBorder="1" applyAlignment="1">
      <alignment horizontal="right" vertical="center"/>
    </xf>
    <xf numFmtId="168" fontId="8" fillId="6" borderId="0" xfId="0" applyNumberFormat="1" applyFont="1" applyFill="1" applyAlignment="1">
      <alignment horizontal="center" vertical="center"/>
    </xf>
    <xf numFmtId="168" fontId="8" fillId="6" borderId="0" xfId="0" applyNumberFormat="1" applyFont="1" applyFill="1" applyAlignment="1">
      <alignment horizontal="right" vertical="center"/>
    </xf>
    <xf numFmtId="168" fontId="10" fillId="6" borderId="0" xfId="0" applyNumberFormat="1" applyFont="1" applyFill="1" applyAlignment="1">
      <alignment horizontal="center" vertical="center"/>
    </xf>
    <xf numFmtId="168" fontId="10" fillId="6" borderId="0" xfId="0" applyNumberFormat="1" applyFont="1" applyFill="1" applyAlignment="1">
      <alignment horizontal="right" vertical="center"/>
    </xf>
    <xf numFmtId="0" fontId="15" fillId="6" borderId="0" xfId="0" applyFont="1" applyFill="1" applyAlignment="1">
      <alignment horizontal="right"/>
    </xf>
    <xf numFmtId="0" fontId="0" fillId="6" borderId="0" xfId="0" applyFill="1"/>
    <xf numFmtId="168" fontId="0" fillId="0" borderId="0" xfId="0" applyNumberFormat="1"/>
    <xf numFmtId="0" fontId="8" fillId="4" borderId="2" xfId="0" applyFont="1" applyFill="1" applyBorder="1" applyAlignment="1">
      <alignment horizontal="right" vertical="center" wrapText="1"/>
    </xf>
    <xf numFmtId="0" fontId="8" fillId="4" borderId="0" xfId="0" applyFont="1" applyFill="1" applyAlignment="1">
      <alignment horizontal="right" vertical="center"/>
    </xf>
    <xf numFmtId="0" fontId="45" fillId="2" borderId="0" xfId="0" applyFont="1" applyFill="1" applyAlignment="1">
      <alignment horizontal="left" vertical="center"/>
    </xf>
    <xf numFmtId="0" fontId="13" fillId="4" borderId="0" xfId="0" applyFont="1" applyFill="1"/>
    <xf numFmtId="0" fontId="16" fillId="4" borderId="0" xfId="8" applyFont="1" applyFill="1" applyAlignment="1">
      <alignment vertical="center" wrapText="1"/>
    </xf>
    <xf numFmtId="0" fontId="9" fillId="4" borderId="10" xfId="0" applyFont="1" applyFill="1" applyBorder="1"/>
    <xf numFmtId="0" fontId="12" fillId="4" borderId="2" xfId="0" applyFont="1" applyFill="1" applyBorder="1" applyAlignment="1">
      <alignment horizontal="right"/>
    </xf>
    <xf numFmtId="168" fontId="26" fillId="4" borderId="0" xfId="10" applyNumberFormat="1" applyFont="1" applyFill="1" applyAlignment="1">
      <alignment horizontal="right" vertical="center"/>
    </xf>
    <xf numFmtId="168" fontId="33" fillId="4" borderId="0" xfId="10" applyNumberFormat="1" applyFont="1" applyFill="1" applyAlignment="1">
      <alignment horizontal="right" vertical="center"/>
    </xf>
    <xf numFmtId="0" fontId="8" fillId="4" borderId="10" xfId="0" applyFont="1" applyFill="1" applyBorder="1" applyAlignment="1">
      <alignment vertical="center"/>
    </xf>
    <xf numFmtId="0" fontId="8" fillId="4" borderId="0" xfId="0" applyFont="1" applyFill="1" applyAlignment="1">
      <alignment vertical="center"/>
    </xf>
    <xf numFmtId="0" fontId="25" fillId="4" borderId="2" xfId="0" applyFont="1" applyFill="1" applyBorder="1"/>
    <xf numFmtId="168" fontId="8" fillId="4" borderId="0" xfId="8" applyNumberFormat="1" applyFont="1" applyFill="1" applyAlignment="1">
      <alignment horizontal="right" vertical="center"/>
    </xf>
    <xf numFmtId="0" fontId="8" fillId="4" borderId="0" xfId="8" applyFont="1" applyFill="1" applyAlignment="1">
      <alignment horizontal="right" vertical="center"/>
    </xf>
    <xf numFmtId="0" fontId="4" fillId="4" borderId="0" xfId="4" applyFont="1" applyFill="1" applyAlignment="1">
      <alignment vertical="center"/>
    </xf>
    <xf numFmtId="0" fontId="12" fillId="4" borderId="0" xfId="4" applyFont="1" applyFill="1" applyAlignment="1">
      <alignment horizontal="right" vertical="center"/>
    </xf>
    <xf numFmtId="0" fontId="4" fillId="4" borderId="0" xfId="8" applyFont="1" applyFill="1" applyAlignment="1">
      <alignment vertical="center" wrapText="1"/>
    </xf>
    <xf numFmtId="0" fontId="10" fillId="4" borderId="0" xfId="4" applyFont="1" applyFill="1" applyAlignment="1">
      <alignment horizontal="left" vertical="center" indent="2"/>
    </xf>
    <xf numFmtId="0" fontId="8" fillId="4" borderId="0" xfId="4" applyFont="1" applyFill="1" applyAlignment="1">
      <alignment horizontal="left" vertical="center" indent="2"/>
    </xf>
    <xf numFmtId="0" fontId="10" fillId="4" borderId="0" xfId="4" applyFont="1" applyFill="1" applyAlignment="1">
      <alignment horizontal="right" vertical="center"/>
    </xf>
    <xf numFmtId="0" fontId="10" fillId="4" borderId="0" xfId="4" applyFont="1" applyFill="1"/>
    <xf numFmtId="0" fontId="6" fillId="4" borderId="0" xfId="4" applyFont="1" applyFill="1" applyAlignment="1">
      <alignment horizontal="left" vertical="center"/>
    </xf>
    <xf numFmtId="0" fontId="6" fillId="4" borderId="0" xfId="4" applyFont="1" applyFill="1" applyAlignment="1">
      <alignment horizontal="right" vertical="center"/>
    </xf>
    <xf numFmtId="0" fontId="9" fillId="4" borderId="0" xfId="4" applyFont="1" applyFill="1"/>
    <xf numFmtId="0" fontId="8" fillId="4" borderId="10" xfId="0" applyFont="1" applyFill="1" applyBorder="1" applyAlignment="1">
      <alignment horizontal="center" vertical="center"/>
    </xf>
    <xf numFmtId="0" fontId="16" fillId="4" borderId="0" xfId="8" applyFont="1" applyFill="1" applyAlignment="1">
      <alignment horizontal="center" vertical="center"/>
    </xf>
    <xf numFmtId="0" fontId="16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center" vertical="center" wrapText="1"/>
    </xf>
    <xf numFmtId="0" fontId="10" fillId="4" borderId="0" xfId="4" applyFont="1" applyFill="1" applyAlignment="1">
      <alignment horizontal="right"/>
    </xf>
    <xf numFmtId="169" fontId="8" fillId="4" borderId="0" xfId="0" applyNumberFormat="1" applyFont="1" applyFill="1" applyAlignment="1">
      <alignment horizontal="right" vertical="center"/>
    </xf>
    <xf numFmtId="1" fontId="10" fillId="4" borderId="0" xfId="8" applyNumberFormat="1" applyFont="1" applyFill="1" applyAlignment="1">
      <alignment horizontal="right" vertical="center"/>
    </xf>
    <xf numFmtId="168" fontId="10" fillId="4" borderId="0" xfId="8" applyNumberFormat="1" applyFont="1" applyFill="1" applyAlignment="1">
      <alignment horizontal="right" vertical="center"/>
    </xf>
    <xf numFmtId="168" fontId="10" fillId="4" borderId="2" xfId="8" applyNumberFormat="1" applyFont="1" applyFill="1" applyBorder="1" applyAlignment="1">
      <alignment horizontal="center"/>
    </xf>
    <xf numFmtId="168" fontId="10" fillId="4" borderId="2" xfId="8" applyNumberFormat="1" applyFont="1" applyFill="1" applyBorder="1" applyAlignment="1">
      <alignment horizontal="right"/>
    </xf>
    <xf numFmtId="0" fontId="6" fillId="4" borderId="0" xfId="8" applyFont="1" applyFill="1" applyAlignment="1">
      <alignment vertical="center"/>
    </xf>
    <xf numFmtId="0" fontId="5" fillId="4" borderId="0" xfId="8" applyFont="1" applyFill="1" applyAlignment="1">
      <alignment vertical="center"/>
    </xf>
    <xf numFmtId="0" fontId="6" fillId="4" borderId="0" xfId="4" applyFont="1" applyFill="1"/>
    <xf numFmtId="168" fontId="5" fillId="4" borderId="0" xfId="8" applyNumberFormat="1" applyFont="1" applyFill="1" applyAlignment="1">
      <alignment horizontal="right" vertical="center"/>
    </xf>
    <xf numFmtId="0" fontId="22" fillId="4" borderId="0" xfId="0" applyFont="1" applyFill="1" applyAlignment="1">
      <alignment horizontal="right" vertical="center"/>
    </xf>
    <xf numFmtId="168" fontId="6" fillId="4" borderId="0" xfId="8" applyNumberFormat="1" applyFont="1" applyFill="1" applyAlignment="1">
      <alignment horizontal="right" vertical="center"/>
    </xf>
    <xf numFmtId="168" fontId="8" fillId="4" borderId="0" xfId="0" applyNumberFormat="1" applyFont="1" applyFill="1" applyAlignment="1">
      <alignment horizontal="right" vertical="center"/>
    </xf>
    <xf numFmtId="0" fontId="7" fillId="4" borderId="0" xfId="8" applyFont="1" applyFill="1" applyAlignment="1">
      <alignment vertical="center" wrapText="1"/>
    </xf>
    <xf numFmtId="0" fontId="5" fillId="4" borderId="0" xfId="8" applyFont="1" applyFill="1" applyAlignment="1">
      <alignment horizontal="left" vertical="center" wrapText="1"/>
    </xf>
    <xf numFmtId="0" fontId="15" fillId="4" borderId="0" xfId="0" applyFont="1" applyFill="1" applyAlignment="1">
      <alignment horizontal="right"/>
    </xf>
    <xf numFmtId="0" fontId="22" fillId="4" borderId="0" xfId="0" applyFont="1" applyFill="1"/>
    <xf numFmtId="0" fontId="6" fillId="4" borderId="0" xfId="0" applyFont="1" applyFill="1"/>
    <xf numFmtId="0" fontId="8" fillId="4" borderId="9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left" vertical="center"/>
    </xf>
    <xf numFmtId="0" fontId="10" fillId="4" borderId="7" xfId="0" applyFont="1" applyFill="1" applyBorder="1" applyAlignment="1">
      <alignment vertical="center"/>
    </xf>
    <xf numFmtId="0" fontId="10" fillId="4" borderId="0" xfId="0" applyFont="1" applyFill="1" applyAlignment="1">
      <alignment horizontal="left" vertical="center"/>
    </xf>
    <xf numFmtId="0" fontId="10" fillId="4" borderId="6" xfId="0" applyFont="1" applyFill="1" applyBorder="1" applyAlignment="1">
      <alignment vertical="center"/>
    </xf>
    <xf numFmtId="0" fontId="21" fillId="4" borderId="0" xfId="8" applyFont="1" applyFill="1" applyAlignment="1">
      <alignment vertical="center"/>
    </xf>
    <xf numFmtId="0" fontId="27" fillId="4" borderId="0" xfId="0" applyFont="1" applyFill="1" applyAlignment="1">
      <alignment vertical="top"/>
    </xf>
    <xf numFmtId="0" fontId="10" fillId="4" borderId="3" xfId="0" applyFont="1" applyFill="1" applyBorder="1"/>
    <xf numFmtId="0" fontId="0" fillId="4" borderId="4" xfId="0" applyFill="1" applyBorder="1"/>
    <xf numFmtId="0" fontId="4" fillId="0" borderId="0" xfId="0" applyFont="1" applyAlignment="1">
      <alignment vertical="top" wrapText="1"/>
    </xf>
    <xf numFmtId="0" fontId="10" fillId="4" borderId="2" xfId="0" applyFont="1" applyFill="1" applyBorder="1" applyAlignment="1">
      <alignment vertical="center"/>
    </xf>
    <xf numFmtId="1" fontId="10" fillId="4" borderId="0" xfId="15" applyNumberFormat="1" applyFont="1" applyFill="1" applyBorder="1" applyAlignment="1" applyProtection="1">
      <alignment horizontal="left" vertical="center"/>
    </xf>
    <xf numFmtId="0" fontId="4" fillId="4" borderId="0" xfId="0" applyFont="1" applyFill="1" applyAlignment="1">
      <alignment vertical="center"/>
    </xf>
    <xf numFmtId="0" fontId="4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8" fillId="4" borderId="5" xfId="0" applyFont="1" applyFill="1" applyBorder="1" applyAlignment="1">
      <alignment vertical="center"/>
    </xf>
    <xf numFmtId="0" fontId="20" fillId="4" borderId="0" xfId="0" applyFont="1" applyFill="1" applyAlignment="1">
      <alignment horizontal="right" vertical="center"/>
    </xf>
    <xf numFmtId="167" fontId="6" fillId="4" borderId="0" xfId="0" applyNumberFormat="1" applyFont="1" applyFill="1" applyAlignment="1">
      <alignment horizontal="right" vertical="center"/>
    </xf>
    <xf numFmtId="0" fontId="19" fillId="4" borderId="0" xfId="0" applyFont="1" applyFill="1" applyAlignment="1">
      <alignment vertical="center"/>
    </xf>
    <xf numFmtId="0" fontId="8" fillId="4" borderId="21" xfId="0" applyFont="1" applyFill="1" applyBorder="1" applyAlignment="1">
      <alignment horizontal="right" vertical="center"/>
    </xf>
    <xf numFmtId="0" fontId="6" fillId="4" borderId="5" xfId="0" applyFont="1" applyFill="1" applyBorder="1" applyAlignment="1">
      <alignment horizontal="right" vertical="center"/>
    </xf>
    <xf numFmtId="0" fontId="10" fillId="4" borderId="12" xfId="0" applyFont="1" applyFill="1" applyBorder="1" applyAlignment="1">
      <alignment horizontal="right" vertical="center"/>
    </xf>
    <xf numFmtId="167" fontId="8" fillId="4" borderId="12" xfId="0" applyNumberFormat="1" applyFont="1" applyFill="1" applyBorder="1" applyAlignment="1">
      <alignment horizontal="right" vertical="center"/>
    </xf>
    <xf numFmtId="167" fontId="10" fillId="4" borderId="12" xfId="0" applyNumberFormat="1" applyFont="1" applyFill="1" applyBorder="1" applyAlignment="1">
      <alignment horizontal="right" vertical="center"/>
    </xf>
    <xf numFmtId="0" fontId="10" fillId="4" borderId="8" xfId="0" applyFont="1" applyFill="1" applyBorder="1" applyAlignment="1">
      <alignment horizontal="right" vertical="center"/>
    </xf>
    <xf numFmtId="0" fontId="6" fillId="4" borderId="10" xfId="0" applyFont="1" applyFill="1" applyBorder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 wrapText="1"/>
    </xf>
    <xf numFmtId="0" fontId="17" fillId="4" borderId="0" xfId="8" applyFont="1" applyFill="1" applyAlignment="1">
      <alignment vertical="center"/>
    </xf>
    <xf numFmtId="0" fontId="0" fillId="4" borderId="0" xfId="0" applyFill="1" applyAlignment="1">
      <alignment vertical="center"/>
    </xf>
    <xf numFmtId="0" fontId="15" fillId="4" borderId="0" xfId="0" applyFont="1" applyFill="1" applyAlignment="1">
      <alignment vertical="center"/>
    </xf>
    <xf numFmtId="0" fontId="5" fillId="4" borderId="0" xfId="8" applyFont="1" applyFill="1" applyAlignment="1">
      <alignment horizontal="left" vertical="center"/>
    </xf>
    <xf numFmtId="0" fontId="8" fillId="4" borderId="0" xfId="0" applyFont="1" applyFill="1" applyAlignment="1">
      <alignment vertical="top"/>
    </xf>
    <xf numFmtId="0" fontId="10" fillId="4" borderId="7" xfId="0" applyFont="1" applyFill="1" applyBorder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165" fontId="10" fillId="4" borderId="0" xfId="0" applyNumberFormat="1" applyFont="1" applyFill="1" applyAlignment="1">
      <alignment horizontal="right" vertical="center"/>
    </xf>
    <xf numFmtId="0" fontId="12" fillId="4" borderId="7" xfId="0" applyFont="1" applyFill="1" applyBorder="1" applyAlignment="1">
      <alignment horizontal="left" vertical="center"/>
    </xf>
    <xf numFmtId="0" fontId="5" fillId="4" borderId="0" xfId="0" applyFont="1" applyFill="1" applyAlignment="1">
      <alignment vertical="center"/>
    </xf>
    <xf numFmtId="0" fontId="5" fillId="4" borderId="0" xfId="0" applyFont="1" applyFill="1" applyAlignment="1">
      <alignment horizontal="justify" vertical="center"/>
    </xf>
    <xf numFmtId="0" fontId="26" fillId="4" borderId="18" xfId="5" applyFont="1" applyFill="1" applyBorder="1" applyAlignment="1">
      <alignment horizontal="right" vertical="center" wrapText="1"/>
    </xf>
    <xf numFmtId="0" fontId="16" fillId="4" borderId="5" xfId="8" applyFont="1" applyFill="1" applyBorder="1" applyAlignment="1">
      <alignment horizontal="right" vertical="center" wrapText="1"/>
    </xf>
    <xf numFmtId="0" fontId="9" fillId="4" borderId="0" xfId="0" applyFont="1" applyFill="1" applyAlignment="1">
      <alignment horizontal="left"/>
    </xf>
    <xf numFmtId="0" fontId="16" fillId="4" borderId="6" xfId="8" applyFont="1" applyFill="1" applyBorder="1" applyAlignment="1">
      <alignment horizontal="center" vertical="center"/>
    </xf>
    <xf numFmtId="0" fontId="16" fillId="4" borderId="6" xfId="8" applyFont="1" applyFill="1" applyBorder="1" applyAlignment="1">
      <alignment horizontal="left" vertical="center"/>
    </xf>
    <xf numFmtId="0" fontId="8" fillId="4" borderId="6" xfId="7" applyFont="1" applyFill="1" applyBorder="1" applyAlignment="1">
      <alignment vertical="center"/>
    </xf>
    <xf numFmtId="0" fontId="10" fillId="4" borderId="6" xfId="7" applyFont="1" applyFill="1" applyBorder="1" applyAlignment="1">
      <alignment vertical="center"/>
    </xf>
    <xf numFmtId="168" fontId="10" fillId="4" borderId="0" xfId="8" applyNumberFormat="1" applyFont="1" applyFill="1" applyAlignment="1">
      <alignment horizontal="center"/>
    </xf>
    <xf numFmtId="0" fontId="10" fillId="4" borderId="7" xfId="7" applyFont="1" applyFill="1" applyBorder="1" applyAlignment="1">
      <alignment vertical="top"/>
    </xf>
    <xf numFmtId="168" fontId="10" fillId="4" borderId="0" xfId="8" applyNumberFormat="1" applyFont="1" applyFill="1" applyAlignment="1">
      <alignment horizontal="right"/>
    </xf>
    <xf numFmtId="0" fontId="52" fillId="4" borderId="0" xfId="0" applyFont="1" applyFill="1" applyAlignment="1">
      <alignment horizontal="left" vertical="center"/>
    </xf>
    <xf numFmtId="0" fontId="4" fillId="4" borderId="0" xfId="0" applyFont="1" applyFill="1" applyAlignment="1">
      <alignment vertical="top"/>
    </xf>
    <xf numFmtId="0" fontId="6" fillId="4" borderId="0" xfId="0" applyFont="1" applyFill="1" applyAlignment="1">
      <alignment horizontal="right" vertical="top"/>
    </xf>
    <xf numFmtId="0" fontId="34" fillId="4" borderId="0" xfId="0" applyFont="1" applyFill="1" applyAlignment="1">
      <alignment horizontal="center" vertical="top" readingOrder="1"/>
    </xf>
    <xf numFmtId="0" fontId="18" fillId="4" borderId="0" xfId="0" applyFont="1" applyFill="1" applyAlignment="1">
      <alignment horizontal="left" vertical="center"/>
    </xf>
    <xf numFmtId="0" fontId="34" fillId="4" borderId="0" xfId="0" applyFont="1" applyFill="1" applyAlignment="1">
      <alignment horizontal="center" vertical="center" readingOrder="1"/>
    </xf>
    <xf numFmtId="169" fontId="8" fillId="4" borderId="0" xfId="0" applyNumberFormat="1" applyFont="1" applyFill="1"/>
    <xf numFmtId="3" fontId="10" fillId="4" borderId="6" xfId="0" applyNumberFormat="1" applyFont="1" applyFill="1" applyBorder="1" applyAlignment="1">
      <alignment horizontal="left" vertical="center"/>
    </xf>
    <xf numFmtId="3" fontId="6" fillId="4" borderId="7" xfId="0" applyNumberFormat="1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2" fillId="4" borderId="0" xfId="0" applyFont="1" applyFill="1" applyAlignment="1">
      <alignment horizontal="left" vertical="center"/>
    </xf>
    <xf numFmtId="0" fontId="8" fillId="4" borderId="5" xfId="0" applyFont="1" applyFill="1" applyBorder="1" applyAlignment="1">
      <alignment vertical="center" wrapText="1"/>
    </xf>
    <xf numFmtId="0" fontId="8" fillId="4" borderId="0" xfId="0" applyFont="1" applyFill="1" applyAlignment="1">
      <alignment horizontal="right" vertical="center" wrapText="1"/>
    </xf>
    <xf numFmtId="0" fontId="29" fillId="4" borderId="0" xfId="0" applyFont="1" applyFill="1" applyAlignment="1">
      <alignment horizontal="right" vertical="center" wrapText="1"/>
    </xf>
    <xf numFmtId="0" fontId="8" fillId="4" borderId="6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10" fillId="4" borderId="0" xfId="0" applyFont="1" applyFill="1"/>
    <xf numFmtId="0" fontId="48" fillId="4" borderId="0" xfId="0" applyFont="1" applyFill="1"/>
    <xf numFmtId="0" fontId="8" fillId="4" borderId="6" xfId="0" applyFont="1" applyFill="1" applyBorder="1" applyAlignment="1">
      <alignment vertical="center"/>
    </xf>
    <xf numFmtId="1" fontId="6" fillId="4" borderId="0" xfId="15" applyNumberFormat="1" applyFont="1" applyFill="1" applyBorder="1" applyAlignment="1" applyProtection="1">
      <alignment horizontal="left" vertical="center"/>
    </xf>
    <xf numFmtId="0" fontId="7" fillId="4" borderId="0" xfId="0" applyFont="1" applyFill="1"/>
    <xf numFmtId="169" fontId="40" fillId="4" borderId="0" xfId="0" applyNumberFormat="1" applyFont="1" applyFill="1"/>
    <xf numFmtId="169" fontId="42" fillId="4" borderId="0" xfId="0" applyNumberFormat="1" applyFont="1" applyFill="1" applyAlignment="1">
      <alignment vertical="center"/>
    </xf>
    <xf numFmtId="0" fontId="50" fillId="4" borderId="0" xfId="0" applyFont="1" applyFill="1" applyAlignment="1">
      <alignment vertical="center"/>
    </xf>
    <xf numFmtId="169" fontId="47" fillId="4" borderId="0" xfId="0" applyNumberFormat="1" applyFont="1" applyFill="1" applyAlignment="1">
      <alignment vertical="center"/>
    </xf>
    <xf numFmtId="0" fontId="51" fillId="4" borderId="0" xfId="0" applyFont="1" applyFill="1" applyAlignment="1">
      <alignment vertical="center"/>
    </xf>
    <xf numFmtId="0" fontId="35" fillId="4" borderId="0" xfId="0" applyFont="1" applyFill="1"/>
    <xf numFmtId="0" fontId="37" fillId="4" borderId="0" xfId="0" applyFont="1" applyFill="1" applyAlignment="1">
      <alignment vertical="center"/>
    </xf>
    <xf numFmtId="169" fontId="29" fillId="4" borderId="0" xfId="0" applyNumberFormat="1" applyFont="1" applyFill="1" applyAlignment="1">
      <alignment vertical="center"/>
    </xf>
    <xf numFmtId="0" fontId="48" fillId="4" borderId="0" xfId="0" applyFont="1" applyFill="1" applyAlignment="1">
      <alignment vertical="center"/>
    </xf>
    <xf numFmtId="0" fontId="31" fillId="4" borderId="0" xfId="0" applyFont="1" applyFill="1" applyAlignment="1">
      <alignment vertical="center"/>
    </xf>
    <xf numFmtId="169" fontId="29" fillId="4" borderId="0" xfId="0" applyNumberFormat="1" applyFont="1" applyFill="1" applyAlignment="1">
      <alignment horizontal="right" vertical="center"/>
    </xf>
    <xf numFmtId="0" fontId="6" fillId="0" borderId="22" xfId="0" applyFont="1" applyBorder="1" applyAlignment="1">
      <alignment horizontal="right" vertical="center"/>
    </xf>
    <xf numFmtId="0" fontId="19" fillId="0" borderId="22" xfId="0" applyFont="1" applyBorder="1" applyAlignment="1">
      <alignment vertical="center"/>
    </xf>
    <xf numFmtId="0" fontId="6" fillId="4" borderId="0" xfId="0" applyFont="1" applyFill="1" applyAlignment="1">
      <alignment horizontal="left"/>
    </xf>
    <xf numFmtId="0" fontId="53" fillId="2" borderId="0" xfId="0" applyFont="1" applyFill="1" applyAlignment="1">
      <alignment horizontal="right" vertical="center"/>
    </xf>
    <xf numFmtId="0" fontId="54" fillId="2" borderId="0" xfId="0" applyFont="1" applyFill="1" applyAlignment="1">
      <alignment horizontal="right" vertical="center"/>
    </xf>
    <xf numFmtId="0" fontId="55" fillId="0" borderId="0" xfId="0" applyFont="1" applyAlignment="1">
      <alignment horizontal="right" vertical="center"/>
    </xf>
    <xf numFmtId="167" fontId="55" fillId="0" borderId="0" xfId="0" applyNumberFormat="1" applyFont="1" applyAlignment="1">
      <alignment horizontal="right" vertical="center"/>
    </xf>
    <xf numFmtId="0" fontId="56" fillId="0" borderId="0" xfId="0" applyFont="1"/>
    <xf numFmtId="0" fontId="5" fillId="4" borderId="0" xfId="4" applyFont="1" applyFill="1" applyAlignment="1">
      <alignment vertical="center"/>
    </xf>
    <xf numFmtId="0" fontId="10" fillId="4" borderId="0" xfId="4" applyFont="1" applyFill="1" applyAlignment="1">
      <alignment vertical="center"/>
    </xf>
    <xf numFmtId="169" fontId="6" fillId="4" borderId="0" xfId="0" applyNumberFormat="1" applyFont="1" applyFill="1" applyAlignment="1">
      <alignment horizontal="right" vertical="center"/>
    </xf>
    <xf numFmtId="0" fontId="24" fillId="4" borderId="0" xfId="0" applyFont="1" applyFill="1" applyAlignment="1">
      <alignment vertical="center"/>
    </xf>
    <xf numFmtId="0" fontId="40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35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18" fillId="0" borderId="0" xfId="0" applyFont="1" applyAlignment="1">
      <alignment horizontal="left" vertical="center"/>
    </xf>
    <xf numFmtId="0" fontId="45" fillId="4" borderId="0" xfId="0" applyFont="1" applyFill="1" applyAlignment="1">
      <alignment horizontal="left" vertical="center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left" vertical="center"/>
    </xf>
    <xf numFmtId="0" fontId="25" fillId="4" borderId="0" xfId="0" applyFont="1" applyFill="1" applyAlignment="1">
      <alignment horizontal="left" vertical="center"/>
    </xf>
    <xf numFmtId="2" fontId="10" fillId="2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right"/>
    </xf>
    <xf numFmtId="0" fontId="27" fillId="0" borderId="0" xfId="0" applyFont="1"/>
    <xf numFmtId="0" fontId="46" fillId="0" borderId="0" xfId="0" applyFont="1"/>
    <xf numFmtId="169" fontId="10" fillId="0" borderId="0" xfId="0" applyNumberFormat="1" applyFont="1" applyAlignment="1">
      <alignment vertical="center"/>
    </xf>
    <xf numFmtId="0" fontId="30" fillId="0" borderId="0" xfId="0" applyFont="1"/>
    <xf numFmtId="3" fontId="25" fillId="4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/>
    </xf>
    <xf numFmtId="0" fontId="8" fillId="7" borderId="0" xfId="0" applyFont="1" applyFill="1" applyAlignment="1">
      <alignment horizontal="right" wrapText="1"/>
    </xf>
    <xf numFmtId="0" fontId="3" fillId="7" borderId="0" xfId="0" applyFont="1" applyFill="1" applyAlignment="1">
      <alignment horizontal="right" wrapText="1"/>
    </xf>
    <xf numFmtId="0" fontId="10" fillId="7" borderId="0" xfId="0" applyFont="1" applyFill="1" applyAlignment="1">
      <alignment horizontal="right" wrapText="1"/>
    </xf>
    <xf numFmtId="0" fontId="9" fillId="4" borderId="24" xfId="0" applyFont="1" applyFill="1" applyBorder="1"/>
    <xf numFmtId="0" fontId="9" fillId="4" borderId="12" xfId="0" applyFont="1" applyFill="1" applyBorder="1"/>
    <xf numFmtId="168" fontId="26" fillId="4" borderId="12" xfId="10" applyNumberFormat="1" applyFont="1" applyFill="1" applyBorder="1" applyAlignment="1">
      <alignment horizontal="right" vertical="center"/>
    </xf>
    <xf numFmtId="168" fontId="27" fillId="4" borderId="12" xfId="10" applyNumberFormat="1" applyFont="1" applyFill="1" applyBorder="1" applyAlignment="1">
      <alignment horizontal="right" vertical="center"/>
    </xf>
    <xf numFmtId="168" fontId="10" fillId="4" borderId="8" xfId="0" applyNumberFormat="1" applyFont="1" applyFill="1" applyBorder="1"/>
    <xf numFmtId="0" fontId="8" fillId="4" borderId="21" xfId="0" applyFont="1" applyFill="1" applyBorder="1" applyAlignment="1">
      <alignment horizontal="right" vertical="center" wrapText="1"/>
    </xf>
    <xf numFmtId="0" fontId="16" fillId="4" borderId="12" xfId="8" applyFont="1" applyFill="1" applyBorder="1" applyAlignment="1">
      <alignment horizontal="center" vertical="center"/>
    </xf>
    <xf numFmtId="0" fontId="16" fillId="4" borderId="0" xfId="8" applyFont="1" applyFill="1" applyBorder="1" applyAlignment="1">
      <alignment horizontal="right" vertical="center"/>
    </xf>
    <xf numFmtId="169" fontId="8" fillId="4" borderId="12" xfId="0" applyNumberFormat="1" applyFont="1" applyFill="1" applyBorder="1" applyAlignment="1">
      <alignment horizontal="right" vertical="center"/>
    </xf>
    <xf numFmtId="168" fontId="8" fillId="4" borderId="0" xfId="8" applyNumberFormat="1" applyFont="1" applyFill="1" applyBorder="1" applyAlignment="1">
      <alignment horizontal="right" vertical="center"/>
    </xf>
    <xf numFmtId="1" fontId="10" fillId="4" borderId="12" xfId="8" applyNumberFormat="1" applyFont="1" applyFill="1" applyBorder="1" applyAlignment="1">
      <alignment horizontal="right" vertical="center"/>
    </xf>
    <xf numFmtId="168" fontId="10" fillId="4" borderId="0" xfId="8" applyNumberFormat="1" applyFont="1" applyFill="1" applyBorder="1" applyAlignment="1">
      <alignment horizontal="right" vertical="center"/>
    </xf>
    <xf numFmtId="169" fontId="10" fillId="4" borderId="12" xfId="0" applyNumberFormat="1" applyFont="1" applyFill="1" applyBorder="1" applyAlignment="1">
      <alignment horizontal="right" vertical="center"/>
    </xf>
    <xf numFmtId="168" fontId="10" fillId="4" borderId="8" xfId="8" applyNumberFormat="1" applyFont="1" applyFill="1" applyBorder="1" applyAlignment="1">
      <alignment horizontal="center"/>
    </xf>
    <xf numFmtId="0" fontId="0" fillId="4" borderId="12" xfId="0" applyFill="1" applyBorder="1"/>
    <xf numFmtId="168" fontId="8" fillId="4" borderId="12" xfId="0" applyNumberFormat="1" applyFont="1" applyFill="1" applyBorder="1" applyAlignment="1">
      <alignment horizontal="right" vertical="center"/>
    </xf>
    <xf numFmtId="168" fontId="10" fillId="4" borderId="12" xfId="0" applyNumberFormat="1" applyFont="1" applyFill="1" applyBorder="1" applyAlignment="1">
      <alignment horizontal="right" vertical="center"/>
    </xf>
    <xf numFmtId="168" fontId="10" fillId="4" borderId="8" xfId="0" applyNumberFormat="1" applyFont="1" applyFill="1" applyBorder="1" applyAlignment="1">
      <alignment horizontal="right" vertical="center"/>
    </xf>
    <xf numFmtId="0" fontId="22" fillId="4" borderId="12" xfId="0" applyFont="1" applyFill="1" applyBorder="1" applyAlignment="1">
      <alignment horizontal="right" vertical="center"/>
    </xf>
    <xf numFmtId="0" fontId="5" fillId="4" borderId="0" xfId="0" applyFont="1" applyFill="1" applyAlignment="1">
      <alignment horizontal="left"/>
    </xf>
    <xf numFmtId="0" fontId="8" fillId="4" borderId="11" xfId="0" applyFont="1" applyFill="1" applyBorder="1" applyAlignment="1">
      <alignment horizontal="center" vertical="center"/>
    </xf>
    <xf numFmtId="3" fontId="8" fillId="4" borderId="12" xfId="0" applyNumberFormat="1" applyFont="1" applyFill="1" applyBorder="1" applyAlignment="1">
      <alignment horizontal="right" vertical="center"/>
    </xf>
    <xf numFmtId="0" fontId="10" fillId="4" borderId="12" xfId="0" applyFont="1" applyFill="1" applyBorder="1" applyAlignment="1">
      <alignment horizontal="right"/>
    </xf>
    <xf numFmtId="0" fontId="58" fillId="4" borderId="0" xfId="0" applyFont="1" applyFill="1"/>
    <xf numFmtId="169" fontId="58" fillId="4" borderId="0" xfId="0" applyNumberFormat="1" applyFont="1" applyFill="1"/>
    <xf numFmtId="0" fontId="30" fillId="4" borderId="0" xfId="0" applyFont="1" applyFill="1" applyAlignment="1">
      <alignment vertical="center"/>
    </xf>
    <xf numFmtId="0" fontId="58" fillId="4" borderId="0" xfId="0" applyFont="1" applyFill="1" applyAlignment="1">
      <alignment vertical="center"/>
    </xf>
    <xf numFmtId="0" fontId="59" fillId="4" borderId="0" xfId="0" applyFont="1" applyFill="1" applyAlignment="1">
      <alignment horizontal="right" vertical="center"/>
    </xf>
    <xf numFmtId="169" fontId="60" fillId="4" borderId="0" xfId="0" applyNumberFormat="1" applyFont="1" applyFill="1" applyAlignment="1">
      <alignment vertical="center"/>
    </xf>
    <xf numFmtId="169" fontId="59" fillId="4" borderId="0" xfId="0" applyNumberFormat="1" applyFont="1" applyFill="1" applyAlignment="1">
      <alignment vertical="center"/>
    </xf>
    <xf numFmtId="169" fontId="60" fillId="4" borderId="0" xfId="0" applyNumberFormat="1" applyFont="1" applyFill="1" applyAlignment="1">
      <alignment horizontal="right" vertical="center"/>
    </xf>
    <xf numFmtId="169" fontId="8" fillId="4" borderId="12" xfId="0" applyNumberFormat="1" applyFont="1" applyFill="1" applyBorder="1" applyAlignment="1">
      <alignment vertical="center"/>
    </xf>
    <xf numFmtId="169" fontId="10" fillId="4" borderId="12" xfId="0" applyNumberFormat="1" applyFont="1" applyFill="1" applyBorder="1" applyAlignment="1">
      <alignment vertical="center"/>
    </xf>
    <xf numFmtId="0" fontId="10" fillId="4" borderId="12" xfId="0" applyFont="1" applyFill="1" applyBorder="1" applyAlignment="1">
      <alignment vertical="center"/>
    </xf>
    <xf numFmtId="169" fontId="10" fillId="4" borderId="8" xfId="0" applyNumberFormat="1" applyFont="1" applyFill="1" applyBorder="1" applyAlignment="1">
      <alignment vertical="center"/>
    </xf>
    <xf numFmtId="169" fontId="10" fillId="4" borderId="8" xfId="0" applyNumberFormat="1" applyFont="1" applyFill="1" applyBorder="1" applyAlignment="1">
      <alignment horizontal="right" vertical="center"/>
    </xf>
    <xf numFmtId="0" fontId="8" fillId="4" borderId="21" xfId="0" applyFont="1" applyFill="1" applyBorder="1" applyAlignment="1">
      <alignment vertical="center"/>
    </xf>
    <xf numFmtId="0" fontId="12" fillId="4" borderId="12" xfId="0" applyFont="1" applyFill="1" applyBorder="1" applyAlignment="1">
      <alignment horizontal="right" vertical="center"/>
    </xf>
    <xf numFmtId="0" fontId="8" fillId="4" borderId="12" xfId="0" applyFont="1" applyFill="1" applyBorder="1" applyAlignment="1">
      <alignment horizontal="right" vertical="center"/>
    </xf>
    <xf numFmtId="0" fontId="19" fillId="0" borderId="2" xfId="0" applyFont="1" applyBorder="1" applyAlignment="1">
      <alignment vertical="center"/>
    </xf>
    <xf numFmtId="0" fontId="0" fillId="4" borderId="10" xfId="0" applyFill="1" applyBorder="1"/>
    <xf numFmtId="0" fontId="10" fillId="4" borderId="10" xfId="0" applyFont="1" applyFill="1" applyBorder="1" applyAlignment="1">
      <alignment vertical="center"/>
    </xf>
    <xf numFmtId="0" fontId="0" fillId="4" borderId="0" xfId="0" applyFill="1" applyAlignment="1"/>
    <xf numFmtId="167" fontId="8" fillId="4" borderId="12" xfId="0" applyNumberFormat="1" applyFont="1" applyFill="1" applyBorder="1" applyAlignment="1">
      <alignment vertical="center"/>
    </xf>
    <xf numFmtId="167" fontId="8" fillId="4" borderId="0" xfId="0" applyNumberFormat="1" applyFont="1" applyFill="1" applyAlignment="1">
      <alignment vertical="center"/>
    </xf>
    <xf numFmtId="167" fontId="10" fillId="4" borderId="12" xfId="0" applyNumberFormat="1" applyFont="1" applyFill="1" applyBorder="1" applyAlignment="1">
      <alignment vertical="center"/>
    </xf>
    <xf numFmtId="167" fontId="10" fillId="4" borderId="0" xfId="0" applyNumberFormat="1" applyFont="1" applyFill="1" applyAlignment="1">
      <alignment vertical="center"/>
    </xf>
    <xf numFmtId="0" fontId="10" fillId="0" borderId="6" xfId="0" applyFont="1" applyBorder="1"/>
    <xf numFmtId="0" fontId="10" fillId="0" borderId="7" xfId="0" applyFont="1" applyBorder="1"/>
    <xf numFmtId="0" fontId="27" fillId="4" borderId="25" xfId="5" applyFont="1" applyFill="1" applyBorder="1" applyAlignment="1">
      <alignment horizontal="right" vertical="center"/>
    </xf>
    <xf numFmtId="0" fontId="27" fillId="4" borderId="7" xfId="5" applyFont="1" applyFill="1" applyBorder="1" applyAlignment="1">
      <alignment vertical="center" wrapText="1"/>
    </xf>
    <xf numFmtId="0" fontId="26" fillId="4" borderId="10" xfId="5" applyFont="1" applyFill="1" applyBorder="1" applyAlignment="1">
      <alignment horizontal="center" vertical="center"/>
    </xf>
    <xf numFmtId="0" fontId="27" fillId="4" borderId="0" xfId="5" applyFont="1" applyFill="1" applyBorder="1" applyAlignment="1">
      <alignment horizontal="center" vertical="center"/>
    </xf>
    <xf numFmtId="0" fontId="27" fillId="4" borderId="2" xfId="5" applyFont="1" applyFill="1" applyBorder="1" applyAlignment="1">
      <alignment horizontal="center" vertical="center"/>
    </xf>
    <xf numFmtId="0" fontId="27" fillId="4" borderId="10" xfId="5" applyFont="1" applyFill="1" applyBorder="1" applyAlignment="1">
      <alignment horizontal="center" vertical="center"/>
    </xf>
    <xf numFmtId="0" fontId="27" fillId="4" borderId="10" xfId="5" applyFont="1" applyFill="1" applyBorder="1" applyAlignment="1">
      <alignment horizontal="center"/>
    </xf>
    <xf numFmtId="0" fontId="27" fillId="4" borderId="0" xfId="5" applyFont="1" applyFill="1" applyBorder="1" applyAlignment="1">
      <alignment horizontal="center"/>
    </xf>
    <xf numFmtId="0" fontId="27" fillId="4" borderId="2" xfId="5" applyFont="1" applyFill="1" applyBorder="1" applyAlignment="1">
      <alignment horizontal="center"/>
    </xf>
    <xf numFmtId="0" fontId="27" fillId="4" borderId="25" xfId="5" applyFont="1" applyFill="1" applyBorder="1" applyAlignment="1">
      <alignment horizontal="center" vertical="center"/>
    </xf>
    <xf numFmtId="0" fontId="6" fillId="4" borderId="0" xfId="0" applyFont="1" applyFill="1" applyAlignment="1">
      <alignment horizontal="distributed" vertical="justify" wrapText="1"/>
    </xf>
    <xf numFmtId="0" fontId="6" fillId="4" borderId="0" xfId="0" applyFont="1" applyFill="1" applyAlignment="1">
      <alignment horizontal="left" vertical="justify" wrapText="1"/>
    </xf>
    <xf numFmtId="0" fontId="6" fillId="0" borderId="0" xfId="8" applyFont="1" applyAlignment="1">
      <alignment horizontal="distributed" vertical="justify" wrapText="1"/>
    </xf>
    <xf numFmtId="0" fontId="61" fillId="4" borderId="0" xfId="0" applyFont="1" applyFill="1" applyAlignment="1">
      <alignment horizontal="right" vertical="center"/>
    </xf>
    <xf numFmtId="3" fontId="30" fillId="4" borderId="0" xfId="0" applyNumberFormat="1" applyFont="1" applyFill="1"/>
    <xf numFmtId="3" fontId="61" fillId="4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8" fillId="0" borderId="9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right" vertical="center" wrapText="1"/>
    </xf>
    <xf numFmtId="0" fontId="8" fillId="4" borderId="5" xfId="0" applyFont="1" applyFill="1" applyBorder="1" applyAlignment="1">
      <alignment horizontal="center" wrapText="1"/>
    </xf>
    <xf numFmtId="0" fontId="8" fillId="4" borderId="0" xfId="0" applyFont="1" applyFill="1" applyBorder="1" applyAlignment="1">
      <alignment horizontal="right" vertical="center"/>
    </xf>
    <xf numFmtId="0" fontId="8" fillId="4" borderId="0" xfId="0" applyFont="1" applyFill="1" applyAlignment="1">
      <alignment horizontal="right" vertical="center"/>
    </xf>
    <xf numFmtId="0" fontId="8" fillId="4" borderId="10" xfId="0" applyFont="1" applyFill="1" applyBorder="1" applyAlignment="1">
      <alignment horizontal="right" vertical="center" wrapText="1"/>
    </xf>
    <xf numFmtId="0" fontId="8" fillId="4" borderId="2" xfId="0" applyFont="1" applyFill="1" applyBorder="1" applyAlignment="1">
      <alignment horizontal="right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8" fillId="4" borderId="12" xfId="0" applyFont="1" applyFill="1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8" fillId="0" borderId="10" xfId="0" applyFont="1" applyBorder="1" applyAlignment="1">
      <alignment horizontal="center" vertical="center"/>
    </xf>
    <xf numFmtId="0" fontId="8" fillId="0" borderId="15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8" fillId="0" borderId="16" xfId="0" applyFont="1" applyBorder="1" applyAlignment="1">
      <alignment horizontal="center" wrapText="1"/>
    </xf>
    <xf numFmtId="0" fontId="39" fillId="0" borderId="16" xfId="0" applyFont="1" applyBorder="1" applyAlignment="1">
      <alignment horizontal="center" wrapText="1"/>
    </xf>
    <xf numFmtId="0" fontId="8" fillId="0" borderId="15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11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6" fillId="4" borderId="0" xfId="0" applyFont="1" applyFill="1" applyAlignment="1">
      <alignment horizontal="distributed" vertical="justify" wrapText="1"/>
    </xf>
    <xf numFmtId="0" fontId="27" fillId="4" borderId="9" xfId="5" applyFont="1" applyFill="1" applyBorder="1" applyAlignment="1">
      <alignment horizontal="center" vertical="center" wrapText="1"/>
    </xf>
    <xf numFmtId="0" fontId="27" fillId="4" borderId="6" xfId="5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left" vertical="justify" wrapText="1"/>
    </xf>
    <xf numFmtId="0" fontId="26" fillId="4" borderId="5" xfId="5" applyFont="1" applyFill="1" applyBorder="1" applyAlignment="1">
      <alignment horizontal="center" vertical="center"/>
    </xf>
    <xf numFmtId="0" fontId="26" fillId="4" borderId="18" xfId="5" applyFont="1" applyFill="1" applyBorder="1" applyAlignment="1">
      <alignment horizontal="right" vertical="center" wrapText="1"/>
    </xf>
    <xf numFmtId="0" fontId="26" fillId="4" borderId="20" xfId="5" applyFont="1" applyFill="1" applyBorder="1" applyAlignment="1">
      <alignment horizontal="right" vertical="center" wrapText="1"/>
    </xf>
    <xf numFmtId="0" fontId="28" fillId="4" borderId="0" xfId="6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26" fillId="4" borderId="5" xfId="5" applyFont="1" applyFill="1" applyBorder="1" applyAlignment="1">
      <alignment horizontal="center" vertical="center" wrapText="1"/>
    </xf>
    <xf numFmtId="0" fontId="27" fillId="4" borderId="17" xfId="5" applyFont="1" applyFill="1" applyBorder="1" applyAlignment="1">
      <alignment horizontal="center" vertical="center" wrapText="1"/>
    </xf>
    <xf numFmtId="0" fontId="27" fillId="4" borderId="7" xfId="5" applyFont="1" applyFill="1" applyBorder="1" applyAlignment="1">
      <alignment horizontal="center" vertical="center" wrapText="1"/>
    </xf>
    <xf numFmtId="0" fontId="26" fillId="4" borderId="17" xfId="5" applyFont="1" applyFill="1" applyBorder="1" applyAlignment="1">
      <alignment horizontal="center" vertical="center"/>
    </xf>
    <xf numFmtId="0" fontId="8" fillId="0" borderId="5" xfId="4" applyFont="1" applyBorder="1" applyAlignment="1">
      <alignment horizontal="right" vertical="center" wrapText="1"/>
    </xf>
    <xf numFmtId="0" fontId="16" fillId="0" borderId="5" xfId="8" applyFont="1" applyBorder="1" applyAlignment="1">
      <alignment horizontal="center" vertical="center" wrapText="1"/>
    </xf>
    <xf numFmtId="0" fontId="8" fillId="0" borderId="5" xfId="9" applyFont="1" applyBorder="1" applyAlignment="1">
      <alignment horizontal="right" vertical="center" wrapText="1"/>
    </xf>
    <xf numFmtId="0" fontId="16" fillId="0" borderId="5" xfId="8" applyFont="1" applyBorder="1" applyAlignment="1">
      <alignment horizontal="right" vertical="center" wrapText="1"/>
    </xf>
    <xf numFmtId="0" fontId="5" fillId="0" borderId="0" xfId="8" applyFont="1" applyAlignment="1">
      <alignment horizontal="left" vertical="center" wrapText="1"/>
    </xf>
    <xf numFmtId="0" fontId="16" fillId="0" borderId="9" xfId="8" applyFont="1" applyBorder="1" applyAlignment="1">
      <alignment horizontal="left" vertical="center"/>
    </xf>
    <xf numFmtId="0" fontId="16" fillId="0" borderId="6" xfId="8" applyFont="1" applyBorder="1" applyAlignment="1">
      <alignment horizontal="left" vertical="center"/>
    </xf>
    <xf numFmtId="0" fontId="6" fillId="0" borderId="0" xfId="8" applyFont="1" applyAlignment="1">
      <alignment horizontal="justify" vertical="center"/>
    </xf>
    <xf numFmtId="0" fontId="8" fillId="0" borderId="10" xfId="4" applyFont="1" applyBorder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0" fontId="8" fillId="0" borderId="2" xfId="4" applyFont="1" applyBorder="1" applyAlignment="1">
      <alignment horizontal="center" vertical="center" wrapText="1"/>
    </xf>
    <xf numFmtId="0" fontId="16" fillId="0" borderId="9" xfId="8" applyFont="1" applyBorder="1" applyAlignment="1">
      <alignment horizontal="center" vertical="center"/>
    </xf>
    <xf numFmtId="0" fontId="16" fillId="0" borderId="6" xfId="8" applyFont="1" applyBorder="1" applyAlignment="1">
      <alignment horizontal="center" vertical="center"/>
    </xf>
    <xf numFmtId="0" fontId="5" fillId="4" borderId="0" xfId="8" applyFont="1" applyFill="1" applyAlignment="1">
      <alignment horizontal="left" vertical="center" wrapText="1"/>
    </xf>
    <xf numFmtId="0" fontId="8" fillId="4" borderId="21" xfId="0" applyFont="1" applyFill="1" applyBorder="1" applyAlignment="1">
      <alignment horizontal="center" vertical="center"/>
    </xf>
    <xf numFmtId="0" fontId="16" fillId="4" borderId="5" xfId="8" applyFont="1" applyFill="1" applyBorder="1" applyAlignment="1">
      <alignment horizontal="right" vertical="center" wrapText="1"/>
    </xf>
    <xf numFmtId="0" fontId="16" fillId="4" borderId="9" xfId="8" applyFont="1" applyFill="1" applyBorder="1" applyAlignment="1">
      <alignment horizontal="center" vertical="center"/>
    </xf>
    <xf numFmtId="0" fontId="16" fillId="4" borderId="6" xfId="8" applyFont="1" applyFill="1" applyBorder="1" applyAlignment="1">
      <alignment horizontal="center" vertical="center"/>
    </xf>
    <xf numFmtId="0" fontId="4" fillId="4" borderId="0" xfId="4" applyFont="1" applyFill="1" applyAlignment="1">
      <alignment horizontal="left" vertical="center"/>
    </xf>
    <xf numFmtId="0" fontId="6" fillId="4" borderId="0" xfId="8" applyFont="1" applyFill="1" applyAlignment="1">
      <alignment horizontal="justify" vertical="center"/>
    </xf>
    <xf numFmtId="0" fontId="5" fillId="4" borderId="0" xfId="8" applyFont="1" applyFill="1" applyAlignment="1">
      <alignment horizontal="left" vertical="center"/>
    </xf>
    <xf numFmtId="0" fontId="6" fillId="0" borderId="0" xfId="8" applyFont="1" applyAlignment="1">
      <alignment horizontal="justify" vertical="justify" wrapText="1"/>
    </xf>
    <xf numFmtId="0" fontId="6" fillId="0" borderId="0" xfId="8" applyFont="1" applyAlignment="1">
      <alignment horizontal="distributed" vertical="justify" wrapText="1"/>
    </xf>
    <xf numFmtId="0" fontId="6" fillId="0" borderId="0" xfId="0" applyFont="1" applyAlignment="1">
      <alignment horizontal="distributed" vertical="justify" wrapText="1"/>
    </xf>
    <xf numFmtId="0" fontId="6" fillId="0" borderId="0" xfId="8" applyFont="1" applyAlignment="1">
      <alignment horizontal="left" vertical="justify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6" fillId="4" borderId="10" xfId="0" applyFont="1" applyFill="1" applyBorder="1" applyAlignment="1">
      <alignment horizontal="justify" vertical="justify" wrapText="1"/>
    </xf>
    <xf numFmtId="3" fontId="6" fillId="4" borderId="0" xfId="0" applyNumberFormat="1" applyFont="1" applyFill="1" applyAlignment="1">
      <alignment horizontal="justify" vertical="justify" wrapText="1"/>
    </xf>
    <xf numFmtId="0" fontId="4" fillId="4" borderId="0" xfId="0" applyFont="1" applyFill="1" applyAlignment="1">
      <alignment horizontal="left" vertical="top"/>
    </xf>
    <xf numFmtId="0" fontId="4" fillId="4" borderId="0" xfId="0" applyFont="1" applyFill="1" applyAlignment="1">
      <alignment horizontal="left" vertical="center"/>
    </xf>
    <xf numFmtId="0" fontId="4" fillId="4" borderId="0" xfId="0" applyFont="1" applyFill="1" applyAlignment="1">
      <alignment horizontal="left"/>
    </xf>
    <xf numFmtId="0" fontId="6" fillId="0" borderId="10" xfId="0" applyFont="1" applyBorder="1" applyAlignment="1">
      <alignment horizontal="left" vertical="justify" wrapText="1"/>
    </xf>
    <xf numFmtId="0" fontId="8" fillId="0" borderId="5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left" vertical="center" wrapText="1"/>
    </xf>
    <xf numFmtId="0" fontId="62" fillId="4" borderId="0" xfId="12" applyFont="1" applyFill="1" applyAlignment="1">
      <alignment horizontal="left" vertical="center"/>
    </xf>
    <xf numFmtId="0" fontId="62" fillId="0" borderId="0" xfId="12" applyFont="1" applyFill="1" applyAlignment="1">
      <alignment horizontal="left" vertical="center"/>
    </xf>
    <xf numFmtId="0" fontId="63" fillId="4" borderId="0" xfId="12" applyFont="1" applyFill="1" applyAlignment="1">
      <alignment horizontal="left" vertical="center"/>
    </xf>
    <xf numFmtId="0" fontId="64" fillId="5" borderId="0" xfId="0" applyFont="1" applyFill="1" applyAlignment="1">
      <alignment vertical="center"/>
    </xf>
  </cellXfs>
  <cellStyles count="16">
    <cellStyle name="Euro" xfId="1"/>
    <cellStyle name="Hipervínculo" xfId="12" builtinId="8"/>
    <cellStyle name="Millares" xfId="2" builtinId="3"/>
    <cellStyle name="Normal" xfId="0" builtinId="0"/>
    <cellStyle name="Normal 10 4" xfId="3"/>
    <cellStyle name="Normal 113" xfId="14"/>
    <cellStyle name="Normal 18" xfId="13"/>
    <cellStyle name="Normal 2" xfId="4"/>
    <cellStyle name="Normal 3 2 4" xfId="5"/>
    <cellStyle name="Normal 30" xfId="6"/>
    <cellStyle name="Normal_01_Gastos Reales 2004-2009 (16-04-10)" xfId="7"/>
    <cellStyle name="Normal_CUADROS-MULTIDIMENSIONALIDAD" xfId="8"/>
    <cellStyle name="Normal_Ingresantes con educ inicial ENAHO 2007" xfId="9"/>
    <cellStyle name="Normal_pobreza-brecha-severidad" xfId="10"/>
    <cellStyle name="Porcentaje" xfId="15" builtinId="5"/>
    <cellStyle name="Porcentual 2 2" xfId="11"/>
  </cellStyles>
  <dxfs count="0"/>
  <tableStyles count="0" defaultTableStyle="TableStyleMedium9" defaultPivotStyle="PivotStyleLight16"/>
  <colors>
    <mruColors>
      <color rgb="FF33CCCC"/>
      <color rgb="FF4BD0FF"/>
      <color rgb="FFD8C1A0"/>
      <color rgb="FFE2D1B8"/>
      <color rgb="FFE9DCC5"/>
      <color rgb="FF703800"/>
      <color rgb="FFFFDEBD"/>
      <color rgb="FF663300"/>
      <color rgb="FFFFD9B3"/>
      <color rgb="FF78EE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s-PE" sz="900" b="1">
                <a:solidFill>
                  <a:sysClr val="windowText" lastClr="000000"/>
                </a:solidFill>
              </a:rPr>
              <a:t>PUNO: PROYECTOS FINANCIADOS POR EL FONDO DE COOPERACIÓN PARA EL DESARROLLO SOCIAL, 2015 - 2023</a:t>
            </a:r>
          </a:p>
        </c:rich>
      </c:tx>
      <c:layout>
        <c:manualLayout>
          <c:xMode val="edge"/>
          <c:yMode val="edge"/>
          <c:x val="0.10151848937279818"/>
          <c:y val="7.29807573364110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2.4472800546908681E-2"/>
          <c:y val="0.24179788793265436"/>
          <c:w val="0.9470377692668025"/>
          <c:h val="0.58549137704980503"/>
        </c:manualLayout>
      </c:layout>
      <c:lineChart>
        <c:grouping val="standard"/>
        <c:varyColors val="0"/>
        <c:ser>
          <c:idx val="1"/>
          <c:order val="0"/>
          <c:tx>
            <c:strRef>
              <c:f>'9.9'!$O$30</c:f>
              <c:strCache>
                <c:ptCount val="1"/>
                <c:pt idx="0">
                  <c:v>Puno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'9.9'!$X$28:$AF$28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'9.9'!$X$30:$AF$30</c:f>
              <c:numCache>
                <c:formatCode>General</c:formatCode>
                <c:ptCount val="9"/>
                <c:pt idx="0">
                  <c:v>48</c:v>
                </c:pt>
                <c:pt idx="1">
                  <c:v>20</c:v>
                </c:pt>
                <c:pt idx="2">
                  <c:v>33</c:v>
                </c:pt>
                <c:pt idx="3">
                  <c:v>36</c:v>
                </c:pt>
                <c:pt idx="4">
                  <c:v>25</c:v>
                </c:pt>
                <c:pt idx="5">
                  <c:v>14</c:v>
                </c:pt>
                <c:pt idx="6">
                  <c:v>79</c:v>
                </c:pt>
                <c:pt idx="7">
                  <c:v>68</c:v>
                </c:pt>
                <c:pt idx="8" formatCode="#,##0">
                  <c:v>70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D72-4BB1-9605-DBC4E45268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672797392"/>
        <c:axId val="-1672799568"/>
      </c:lineChart>
      <c:catAx>
        <c:axId val="-167279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672799568"/>
        <c:crosses val="autoZero"/>
        <c:auto val="1"/>
        <c:lblAlgn val="ctr"/>
        <c:lblOffset val="100"/>
        <c:noMultiLvlLbl val="0"/>
      </c:catAx>
      <c:valAx>
        <c:axId val="-16727995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-1672797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bg1"/>
      </a:solidFill>
      <a:round/>
    </a:ln>
    <a:effectLst/>
  </c:spPr>
  <c:txPr>
    <a:bodyPr/>
    <a:lstStyle/>
    <a:p>
      <a:pPr>
        <a:defRPr sz="800">
          <a:latin typeface="Arial Narrow" panose="020B0606020202030204" pitchFamily="34" charset="0"/>
        </a:defRPr>
      </a:pPr>
      <a:endParaRPr lang="es-PE"/>
    </a:p>
  </c:txPr>
  <c:printSettings>
    <c:headerFooter/>
    <c:pageMargins b="0.75" l="0.7" r="0.7" t="0.75" header="0.3" footer="0.3"/>
    <c:pageSetup paperSize="9" orientation="landscape" verticalDpi="0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PE" sz="900" b="1" i="0" u="none" strike="noStrike" baseline="0">
                <a:solidFill>
                  <a:sysClr val="windowText" lastClr="000000"/>
                </a:solidFill>
                <a:effectLst/>
                <a:latin typeface="Arial Narrow" panose="020B0606020202030204" pitchFamily="34" charset="0"/>
              </a:rPr>
              <a:t>PUNO: EMPLEOS GENERADOS  POR EL FONDO DE COOPERACIÓN PARA EL DESARROLLO  SOCIAL, 2015 - 2023</a:t>
            </a:r>
            <a:endParaRPr lang="es-PE" sz="900" b="1">
              <a:solidFill>
                <a:sysClr val="windowText" lastClr="000000"/>
              </a:solidFill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10089440331826724"/>
          <c:y val="2.951314804357211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7.6530992150631458E-2"/>
          <c:y val="0.22009232571521464"/>
          <c:w val="0.85921062992125985"/>
          <c:h val="0.46288287058618494"/>
        </c:manualLayout>
      </c:layout>
      <c:lineChart>
        <c:grouping val="standard"/>
        <c:varyColors val="0"/>
        <c:ser>
          <c:idx val="1"/>
          <c:order val="0"/>
          <c:tx>
            <c:strRef>
              <c:f>'9.9'!$O$55</c:f>
              <c:strCache>
                <c:ptCount val="1"/>
                <c:pt idx="0">
                  <c:v>Puno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'9.9'!$X$53:$AF$53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'9.9'!$X$55:$AF$55</c:f>
              <c:numCache>
                <c:formatCode>General</c:formatCode>
                <c:ptCount val="9"/>
                <c:pt idx="0">
                  <c:v>385</c:v>
                </c:pt>
                <c:pt idx="1">
                  <c:v>0</c:v>
                </c:pt>
                <c:pt idx="2">
                  <c:v>312</c:v>
                </c:pt>
                <c:pt idx="3">
                  <c:v>174</c:v>
                </c:pt>
                <c:pt idx="4">
                  <c:v>643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76E-447E-8AA7-BE9812E37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672799024"/>
        <c:axId val="-1672795760"/>
      </c:lineChart>
      <c:catAx>
        <c:axId val="-16727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ysDot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672795760"/>
        <c:crosses val="autoZero"/>
        <c:auto val="1"/>
        <c:lblAlgn val="ctr"/>
        <c:lblOffset val="100"/>
        <c:noMultiLvlLbl val="0"/>
      </c:catAx>
      <c:valAx>
        <c:axId val="-167279576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-1672799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 paperSize="9" orientation="landscape" verticalDpi="0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s-PE" sz="900" b="1">
                <a:solidFill>
                  <a:sysClr val="windowText" lastClr="000000"/>
                </a:solidFill>
              </a:rPr>
              <a:t>PUNO: GESTANTES BENEFICIARIAS DEL PROGRAMA "JUNTOS",  </a:t>
            </a:r>
          </a:p>
          <a:p>
            <a:pPr>
              <a:defRPr sz="900" b="1">
                <a:solidFill>
                  <a:sysClr val="windowText" lastClr="000000"/>
                </a:solidFill>
              </a:defRPr>
            </a:pPr>
            <a:r>
              <a:rPr lang="es-PE" sz="900" b="1">
                <a:solidFill>
                  <a:sysClr val="windowText" lastClr="000000"/>
                </a:solidFill>
              </a:rPr>
              <a:t>2017 - 2024</a:t>
            </a:r>
          </a:p>
        </c:rich>
      </c:tx>
      <c:layout>
        <c:manualLayout>
          <c:xMode val="edge"/>
          <c:yMode val="edge"/>
          <c:x val="0.16034091823073474"/>
          <c:y val="1.51731652417431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8.1237186292389088E-2"/>
          <c:y val="0.14350325795323882"/>
          <c:w val="0.84544926609715698"/>
          <c:h val="0.60834128947582378"/>
        </c:manualLayout>
      </c:layout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'9.10- 9.11'!$Z$30:$AG$30</c:f>
              <c:strCach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 a/</c:v>
                </c:pt>
                <c:pt idx="7">
                  <c:v>2024</c:v>
                </c:pt>
              </c:strCache>
            </c:strRef>
          </c:cat>
          <c:val>
            <c:numRef>
              <c:f>'9.10- 9.11'!$Z$33:$AG$33</c:f>
              <c:numCache>
                <c:formatCode>General</c:formatCode>
                <c:ptCount val="8"/>
                <c:pt idx="0">
                  <c:v>462</c:v>
                </c:pt>
                <c:pt idx="1">
                  <c:v>472</c:v>
                </c:pt>
                <c:pt idx="2">
                  <c:v>597</c:v>
                </c:pt>
                <c:pt idx="3">
                  <c:v>372</c:v>
                </c:pt>
                <c:pt idx="4">
                  <c:v>1197</c:v>
                </c:pt>
                <c:pt idx="5">
                  <c:v>1562</c:v>
                </c:pt>
                <c:pt idx="6">
                  <c:v>1631</c:v>
                </c:pt>
                <c:pt idx="7" formatCode="###\ ###\ ###">
                  <c:v>969</c:v>
                </c:pt>
              </c:numCache>
            </c:numRef>
          </c: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1-78D2-420C-B552-F38177EFC5F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672796304"/>
        <c:axId val="-1672801200"/>
        <c:extLst xmlns:c16r2="http://schemas.microsoft.com/office/drawing/2015/06/chart"/>
      </c:lineChart>
      <c:catAx>
        <c:axId val="-1672796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672801200"/>
        <c:crosses val="autoZero"/>
        <c:auto val="1"/>
        <c:lblAlgn val="ctr"/>
        <c:lblOffset val="100"/>
        <c:noMultiLvlLbl val="0"/>
      </c:catAx>
      <c:valAx>
        <c:axId val="-167280120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-1672796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bg1"/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es-PE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 sz="900" b="1">
              <a:solidFill>
                <a:sysClr val="windowText" lastClr="000000"/>
              </a:solidFill>
            </a:endParaRPr>
          </a:p>
          <a:p>
            <a:pPr>
              <a:defRPr sz="900" b="1">
                <a:solidFill>
                  <a:sysClr val="windowText" lastClr="000000"/>
                </a:solidFill>
              </a:defRPr>
            </a:pPr>
            <a:r>
              <a:rPr lang="es-PE" sz="900" b="1">
                <a:solidFill>
                  <a:sysClr val="windowText" lastClr="000000"/>
                </a:solidFill>
              </a:rPr>
              <a:t> PUNO: HOGARES  BENEFICIARIOS DEL PROGRAMA "JUNTOS", 2016 - 2024</a:t>
            </a:r>
          </a:p>
        </c:rich>
      </c:tx>
      <c:layout>
        <c:manualLayout>
          <c:xMode val="edge"/>
          <c:yMode val="edge"/>
          <c:x val="0.17384148200461194"/>
          <c:y val="1.5046714706898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8.1197403344435301E-2"/>
          <c:y val="0.22404142462564738"/>
          <c:w val="0.82690335880917631"/>
          <c:h val="0.47932247848640241"/>
        </c:manualLayout>
      </c:layout>
      <c:lineChart>
        <c:grouping val="standard"/>
        <c:varyColors val="0"/>
        <c:ser>
          <c:idx val="1"/>
          <c:order val="0"/>
          <c:tx>
            <c:strRef>
              <c:f>'9.10- 9.11'!$R$61</c:f>
              <c:strCache>
                <c:ptCount val="1"/>
              </c:strCache>
            </c:strRef>
          </c:tx>
          <c:spPr>
            <a:ln w="28575" cap="rnd">
              <a:solidFill>
                <a:srgbClr val="92D050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1362609923814755E-2"/>
                  <c:y val="3.81785861480152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EEC4-4DD4-8054-DC19C865C3D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3593896675259758E-2"/>
                  <c:y val="4.27182515639504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EC4-4DD4-8054-DC19C865C3D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#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'9.10- 9.11'!$W$57:$AE$57</c:f>
              <c:strCach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 a/</c:v>
                </c:pt>
              </c:strCache>
            </c:strRef>
          </c:cat>
          <c:val>
            <c:numRef>
              <c:f>'9.10- 9.11'!$W$59:$AE$59</c:f>
              <c:numCache>
                <c:formatCode>General</c:formatCode>
                <c:ptCount val="9"/>
                <c:pt idx="0">
                  <c:v>58885</c:v>
                </c:pt>
                <c:pt idx="1">
                  <c:v>57081</c:v>
                </c:pt>
                <c:pt idx="2">
                  <c:v>52192</c:v>
                </c:pt>
                <c:pt idx="3">
                  <c:v>51216</c:v>
                </c:pt>
                <c:pt idx="4" formatCode="###\ ###\ ###">
                  <c:v>46133</c:v>
                </c:pt>
                <c:pt idx="5" formatCode="###\ ###\ ###">
                  <c:v>44219</c:v>
                </c:pt>
                <c:pt idx="6" formatCode="###\ ###\ ###">
                  <c:v>43838</c:v>
                </c:pt>
                <c:pt idx="7" formatCode="###\ ###\ ###">
                  <c:v>41748</c:v>
                </c:pt>
                <c:pt idx="8" formatCode="###\ ###\ ###">
                  <c:v>42540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72F-4CE6-9ED9-4FEBEC389975}"/>
            </c:ext>
          </c:extLst>
        </c:ser>
        <c:ser>
          <c:idx val="0"/>
          <c:order val="1"/>
          <c:tx>
            <c:strRef>
              <c:f>'9.10- 9.11'!$O$60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'9.10- 9.11'!$W$57:$AE$57</c:f>
              <c:strCach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 a/</c:v>
                </c:pt>
              </c:strCache>
            </c:strRef>
          </c:cat>
          <c:val>
            <c:numRef>
              <c:f>'9.10- 9.11'!$W$60:$AD$60</c:f>
              <c:numCache>
                <c:formatCode>General</c:formatCode>
                <c:ptCount val="8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429-4651-8DC7-0C543ECA2DB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669174816"/>
        <c:axId val="-1669176992"/>
      </c:lineChart>
      <c:catAx>
        <c:axId val="-1669174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669176992"/>
        <c:crosses val="autoZero"/>
        <c:auto val="1"/>
        <c:lblAlgn val="ctr"/>
        <c:lblOffset val="100"/>
        <c:noMultiLvlLbl val="0"/>
      </c:catAx>
      <c:valAx>
        <c:axId val="-1669176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669174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bg1"/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es-PE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stack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-1669175360"/>
        <c:axId val="-1669174272"/>
      </c:barChart>
      <c:catAx>
        <c:axId val="-1669175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-1669174272"/>
        <c:crosses val="autoZero"/>
        <c:auto val="1"/>
        <c:lblAlgn val="ctr"/>
        <c:lblOffset val="100"/>
        <c:noMultiLvlLbl val="0"/>
      </c:catAx>
      <c:valAx>
        <c:axId val="-166917427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-1669175360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 sz="900" b="1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PUNO: POBLACIÓN BENEFICIARIA DEL PROGRAMA BECA 18 MODALIDAD ORDINARIA NACIONAL, 2017 - 2023</a:t>
            </a:r>
          </a:p>
        </c:rich>
      </c:tx>
      <c:layout>
        <c:manualLayout>
          <c:xMode val="edge"/>
          <c:yMode val="edge"/>
          <c:x val="0.12331911565159301"/>
          <c:y val="3.7736330955923194E-3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8.0746488510841357E-3"/>
          <c:y val="0.14041666666666666"/>
          <c:w val="0.99032105966444572"/>
          <c:h val="0.655220975660514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'9.12 - 9.16'!$J$72:$R$72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'9.12 - 9.16'!$J$75:$R$75</c:f>
              <c:numCache>
                <c:formatCode>General</c:formatCode>
                <c:ptCount val="7"/>
                <c:pt idx="0">
                  <c:v>95</c:v>
                </c:pt>
                <c:pt idx="1">
                  <c:v>39</c:v>
                </c:pt>
                <c:pt idx="2">
                  <c:v>66</c:v>
                </c:pt>
                <c:pt idx="3">
                  <c:v>53</c:v>
                </c:pt>
                <c:pt idx="4">
                  <c:v>270</c:v>
                </c:pt>
                <c:pt idx="5">
                  <c:v>243</c:v>
                </c:pt>
                <c:pt idx="6">
                  <c:v>159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B4-41CC-B426-9179ED876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669178080"/>
        <c:axId val="-1669178624"/>
      </c:barChart>
      <c:catAx>
        <c:axId val="-166917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669178624"/>
        <c:crosses val="autoZero"/>
        <c:auto val="1"/>
        <c:lblAlgn val="ctr"/>
        <c:lblOffset val="100"/>
        <c:noMultiLvlLbl val="0"/>
      </c:catAx>
      <c:valAx>
        <c:axId val="-166917862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-1669178080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19050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PE" sz="900" b="1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PUNO: POBLACIÓN BENEFICIARIA DEL PROGRAMA BECA 18 FUERZAS ARMADAS, 2017 - 2023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1.3405066273064904E-3"/>
          <c:y val="0.26215687924505621"/>
          <c:w val="0.99573777653095563"/>
          <c:h val="0.48799908791004126"/>
        </c:manualLayout>
      </c:layout>
      <c:barChart>
        <c:barDir val="col"/>
        <c:grouping val="clustered"/>
        <c:varyColors val="0"/>
        <c:ser>
          <c:idx val="1"/>
          <c:order val="1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'9.12 - 9.16'!$J$102:$R$102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'9.12 - 9.16'!$J$105:$R$105</c:f>
              <c:numCache>
                <c:formatCode>General</c:formatCode>
                <c:ptCount val="7"/>
                <c:pt idx="0">
                  <c:v>11</c:v>
                </c:pt>
                <c:pt idx="1">
                  <c:v>7</c:v>
                </c:pt>
                <c:pt idx="2">
                  <c:v>5</c:v>
                </c:pt>
                <c:pt idx="3">
                  <c:v>9</c:v>
                </c:pt>
                <c:pt idx="4">
                  <c:v>16</c:v>
                </c:pt>
                <c:pt idx="5">
                  <c:v>10</c:v>
                </c:pt>
                <c:pt idx="6">
                  <c:v>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B29-482B-94D4-C6FAA3463F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664088480"/>
        <c:axId val="-1664087936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'9.12 - 9.16'!$J$102:$R$102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2017</c:v>
                      </c:pt>
                      <c:pt idx="1">
                        <c:v>2018</c:v>
                      </c:pt>
                      <c:pt idx="2">
                        <c:v>2019</c:v>
                      </c:pt>
                      <c:pt idx="3">
                        <c:v>2020</c:v>
                      </c:pt>
                      <c:pt idx="4">
                        <c:v>2021</c:v>
                      </c:pt>
                      <c:pt idx="5">
                        <c:v>2022</c:v>
                      </c:pt>
                      <c:pt idx="6">
                        <c:v>2023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'9.12 - 9.16'!$S$101:$Y$101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2-AB29-482B-94D4-C6FAA3463F3E}"/>
                  </c:ext>
                </c:extLst>
              </c15:ser>
            </c15:filteredBarSeries>
          </c:ext>
        </c:extLst>
      </c:barChart>
      <c:catAx>
        <c:axId val="-16640884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s-PE" sz="700" b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Fuente: Ministerio de Educación - Programa Beca 18.</a:t>
                </a:r>
              </a:p>
            </c:rich>
          </c:tx>
          <c:layout>
            <c:manualLayout>
              <c:xMode val="edge"/>
              <c:yMode val="edge"/>
              <c:x val="4.2494675080221811E-2"/>
              <c:y val="0.893496183206107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7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s-P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664087936"/>
        <c:crosses val="autoZero"/>
        <c:auto val="1"/>
        <c:lblAlgn val="ctr"/>
        <c:lblOffset val="100"/>
        <c:noMultiLvlLbl val="0"/>
      </c:catAx>
      <c:valAx>
        <c:axId val="-16640879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-1664088480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 sz="900" b="1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PUNO: POBLACIÓN BENEFICIARIA DEL PROGRAMA BECA 18 MODALIDAD ORDINARIA NACIONAL, 2015 - 2021</a:t>
            </a:r>
          </a:p>
        </c:rich>
      </c:tx>
      <c:layout>
        <c:manualLayout>
          <c:xMode val="edge"/>
          <c:yMode val="edge"/>
          <c:x val="0.11701601403949767"/>
          <c:y val="1.0011383021325034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8.0746488510841357E-3"/>
          <c:y val="0.14041666666666666"/>
          <c:w val="0.99032105966444572"/>
          <c:h val="0.655220975660514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'9.12 - 9.16'!$J$72:$P$72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'9.12 - 9.16'!$J$75:$P$75</c:f>
              <c:numCache>
                <c:formatCode>General</c:formatCode>
                <c:ptCount val="5"/>
                <c:pt idx="0">
                  <c:v>95</c:v>
                </c:pt>
                <c:pt idx="1">
                  <c:v>39</c:v>
                </c:pt>
                <c:pt idx="2">
                  <c:v>66</c:v>
                </c:pt>
                <c:pt idx="3">
                  <c:v>53</c:v>
                </c:pt>
                <c:pt idx="4">
                  <c:v>270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065-42E2-97FF-FD639CBA2E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664087392"/>
        <c:axId val="-1664086848"/>
      </c:barChart>
      <c:catAx>
        <c:axId val="-166408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664086848"/>
        <c:crosses val="autoZero"/>
        <c:auto val="1"/>
        <c:lblAlgn val="ctr"/>
        <c:lblOffset val="100"/>
        <c:noMultiLvlLbl val="0"/>
      </c:catAx>
      <c:valAx>
        <c:axId val="-166408684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-1664087392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3995</xdr:colOff>
      <xdr:row>28</xdr:row>
      <xdr:rowOff>0</xdr:rowOff>
    </xdr:from>
    <xdr:to>
      <xdr:col>16</xdr:col>
      <xdr:colOff>579438</xdr:colOff>
      <xdr:row>37</xdr:row>
      <xdr:rowOff>69274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25979</xdr:colOff>
      <xdr:row>51</xdr:row>
      <xdr:rowOff>60814</xdr:rowOff>
    </xdr:from>
    <xdr:to>
      <xdr:col>15</xdr:col>
      <xdr:colOff>545522</xdr:colOff>
      <xdr:row>62</xdr:row>
      <xdr:rowOff>112569</xdr:rowOff>
    </xdr:to>
    <xdr:graphicFrame macro="">
      <xdr:nvGraphicFramePr>
        <xdr:cNvPr id="4" name="Gráfico 3">
          <a:extLst>
            <a:ext uri="{FF2B5EF4-FFF2-40B4-BE49-F238E27FC236}">
              <a16:creationId xmlns="" xmlns:a16="http://schemas.microsoft.com/office/drawing/2014/main" id="{00000000-0008-0000-07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0.09659</cdr:x>
      <cdr:y>0.8851</cdr:y>
    </cdr:from>
    <cdr:to>
      <cdr:x>0.93561</cdr:x>
      <cdr:y>0.97033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="" xmlns:a16="http://schemas.microsoft.com/office/drawing/2014/main" id="{61BC1C75-D7F5-4A82-87FD-94C94CA66AA9}"/>
            </a:ext>
          </a:extLst>
        </cdr:cNvPr>
        <cdr:cNvSpPr txBox="1"/>
      </cdr:nvSpPr>
      <cdr:spPr>
        <a:xfrm xmlns:a="http://schemas.openxmlformats.org/drawingml/2006/main">
          <a:off x="441614" y="2428010"/>
          <a:ext cx="3835977" cy="2337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PE" sz="1100"/>
        </a:p>
      </cdr:txBody>
    </cdr:sp>
  </cdr:relSizeAnchor>
  <cdr:relSizeAnchor xmlns:cdr="http://schemas.openxmlformats.org/drawingml/2006/chartDrawing">
    <cdr:from>
      <cdr:x>0</cdr:x>
      <cdr:y>0.89324</cdr:y>
    </cdr:from>
    <cdr:to>
      <cdr:x>0.79356</cdr:x>
      <cdr:y>0.97215</cdr:y>
    </cdr:to>
    <cdr:sp macro="" textlink="">
      <cdr:nvSpPr>
        <cdr:cNvPr id="3" name="CuadroTexto 2">
          <a:extLst xmlns:a="http://schemas.openxmlformats.org/drawingml/2006/main">
            <a:ext uri="{FF2B5EF4-FFF2-40B4-BE49-F238E27FC236}">
              <a16:creationId xmlns="" xmlns:a16="http://schemas.microsoft.com/office/drawing/2014/main" id="{314172B0-74ED-4629-804F-F764F43CCE35}"/>
            </a:ext>
          </a:extLst>
        </cdr:cNvPr>
        <cdr:cNvSpPr txBox="1"/>
      </cdr:nvSpPr>
      <cdr:spPr>
        <a:xfrm xmlns:a="http://schemas.openxmlformats.org/drawingml/2006/main">
          <a:off x="0" y="2266253"/>
          <a:ext cx="4177305" cy="200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PE" sz="700" b="1">
              <a:latin typeface="Arial Narrow" panose="020B0606020202030204" pitchFamily="34" charset="0"/>
            </a:rPr>
            <a:t>Fuente: Ministerio de Educación - Programa Beca 18.</a:t>
          </a:r>
          <a:endParaRPr lang="es-PE" sz="1100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0.01376</cdr:x>
      <cdr:y>0.9278</cdr:y>
    </cdr:from>
    <cdr:to>
      <cdr:x>0.89215</cdr:x>
      <cdr:y>1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76727" y="2899571"/>
          <a:ext cx="4897962" cy="2256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700" b="1" i="0">
              <a:effectLst/>
              <a:latin typeface="Arial Narrow" panose="020B0606020202030204" pitchFamily="34" charset="0"/>
              <a:ea typeface="+mn-ea"/>
              <a:cs typeface="+mn-cs"/>
            </a:rPr>
            <a:t>Fuente: Fondo de Cooperación para el  Desarrollo Social - Unidad de Planeamiento y Presupuesto.</a:t>
          </a:r>
          <a:r>
            <a:rPr lang="es-PE" sz="700" b="1">
              <a:effectLst/>
              <a:latin typeface="Arial Narrow" panose="020B0606020202030204" pitchFamily="34" charset="0"/>
              <a:ea typeface="+mn-ea"/>
              <a:cs typeface="+mn-cs"/>
            </a:rPr>
            <a:t> </a:t>
          </a:r>
          <a:endParaRPr lang="es-PE" sz="700" b="1">
            <a:effectLst/>
            <a:latin typeface="Arial Narrow" panose="020B0606020202030204" pitchFamily="34" charset="0"/>
          </a:endParaRPr>
        </a:p>
        <a:p xmlns:a="http://schemas.openxmlformats.org/drawingml/2006/main">
          <a:endParaRPr lang="es-PE" sz="70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0.01338</cdr:x>
      <cdr:y>0.88488</cdr:y>
    </cdr:from>
    <cdr:to>
      <cdr:x>0.89177</cdr:x>
      <cdr:y>0.95708</cdr:y>
    </cdr:to>
    <cdr:sp macro="" textlink="">
      <cdr:nvSpPr>
        <cdr:cNvPr id="3" name="CuadroTexto 1">
          <a:extLst xmlns:a="http://schemas.openxmlformats.org/drawingml/2006/main">
            <a:ext uri="{FF2B5EF4-FFF2-40B4-BE49-F238E27FC236}">
              <a16:creationId xmlns="" xmlns:a16="http://schemas.microsoft.com/office/drawing/2014/main" id="{7C9E6FD4-777D-4222-9FC3-FE8F6838D94B}"/>
            </a:ext>
          </a:extLst>
        </cdr:cNvPr>
        <cdr:cNvSpPr txBox="1"/>
      </cdr:nvSpPr>
      <cdr:spPr>
        <a:xfrm xmlns:a="http://schemas.openxmlformats.org/drawingml/2006/main">
          <a:off x="74612" y="2765424"/>
          <a:ext cx="4897962" cy="2256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700" b="0" i="0">
              <a:effectLst/>
              <a:latin typeface="Arial Narrow" panose="020B0606020202030204" pitchFamily="34" charset="0"/>
              <a:ea typeface="+mn-ea"/>
              <a:cs typeface="+mn-cs"/>
            </a:rPr>
            <a:t>1/ Información de proyectos en ejecución a Noviembre del 2023.</a:t>
          </a:r>
          <a:r>
            <a:rPr lang="es-PE" sz="700" b="0">
              <a:effectLst/>
              <a:latin typeface="Arial Narrow" panose="020B0606020202030204" pitchFamily="34" charset="0"/>
              <a:ea typeface="+mn-ea"/>
              <a:cs typeface="+mn-cs"/>
            </a:rPr>
            <a:t> </a:t>
          </a:r>
          <a:endParaRPr lang="es-PE" sz="700" b="0">
            <a:effectLst/>
            <a:latin typeface="Arial Narrow" panose="020B0606020202030204" pitchFamily="34" charset="0"/>
          </a:endParaRPr>
        </a:p>
        <a:p xmlns:a="http://schemas.openxmlformats.org/drawingml/2006/main">
          <a:endParaRPr lang="es-PE" sz="700">
            <a:latin typeface="Arial Narrow" panose="020B060602020203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0.05267</cdr:x>
      <cdr:y>0.80766</cdr:y>
    </cdr:from>
    <cdr:to>
      <cdr:x>0.88768</cdr:x>
      <cdr:y>0.87886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294409" y="1762234"/>
          <a:ext cx="4667240" cy="1553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PE" sz="700" b="1" i="0">
              <a:effectLst/>
              <a:latin typeface="Arial Narrow" panose="020B0606020202030204" pitchFamily="34" charset="0"/>
              <a:ea typeface="+mn-ea"/>
              <a:cs typeface="+mn-cs"/>
            </a:rPr>
            <a:t>Fuente: Fondo de Cooperación para el  Desarrollo Social - Unidad de Planeamiento y Presupuesto</a:t>
          </a:r>
          <a:endParaRPr lang="es-PE" sz="700">
            <a:latin typeface="Arial Narrow" panose="020B060602020203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133691</xdr:colOff>
      <xdr:row>31</xdr:row>
      <xdr:rowOff>33129</xdr:rowOff>
    </xdr:from>
    <xdr:to>
      <xdr:col>14</xdr:col>
      <xdr:colOff>438977</xdr:colOff>
      <xdr:row>44</xdr:row>
      <xdr:rowOff>99391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99391</xdr:colOff>
      <xdr:row>58</xdr:row>
      <xdr:rowOff>37575</xdr:rowOff>
    </xdr:from>
    <xdr:to>
      <xdr:col>14</xdr:col>
      <xdr:colOff>405848</xdr:colOff>
      <xdr:row>70</xdr:row>
      <xdr:rowOff>124239</xdr:rowOff>
    </xdr:to>
    <xdr:graphicFrame macro="">
      <xdr:nvGraphicFramePr>
        <xdr:cNvPr id="3" name="Gráfico 2">
          <a:extLst>
            <a:ext uri="{FF2B5EF4-FFF2-40B4-BE49-F238E27FC236}">
              <a16:creationId xmlns=""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586468</xdr:colOff>
      <xdr:row>62</xdr:row>
      <xdr:rowOff>133350</xdr:rowOff>
    </xdr:from>
    <xdr:to>
      <xdr:col>24</xdr:col>
      <xdr:colOff>586468</xdr:colOff>
      <xdr:row>62</xdr:row>
      <xdr:rowOff>133350</xdr:rowOff>
    </xdr:to>
    <xdr:graphicFrame macro="">
      <xdr:nvGraphicFramePr>
        <xdr:cNvPr id="4" name="Gráfico 3">
          <a:extLst>
            <a:ext uri="{FF2B5EF4-FFF2-40B4-BE49-F238E27FC236}">
              <a16:creationId xmlns="" xmlns:a16="http://schemas.microsoft.com/office/drawing/2014/main" id="{00000000-0008-0000-08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0.06263</cdr:x>
      <cdr:y>0.89882</cdr:y>
    </cdr:from>
    <cdr:to>
      <cdr:x>0.71663</cdr:x>
      <cdr:y>0.98103</cdr:y>
    </cdr:to>
    <cdr:sp macro="" textlink="">
      <cdr:nvSpPr>
        <cdr:cNvPr id="2" name="CuadroTexto 4"/>
        <cdr:cNvSpPr txBox="1"/>
      </cdr:nvSpPr>
      <cdr:spPr>
        <a:xfrm xmlns:a="http://schemas.openxmlformats.org/drawingml/2006/main">
          <a:off x="332299" y="2256954"/>
          <a:ext cx="3470066" cy="20643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PE" sz="700" b="1">
              <a:latin typeface="Arial Narrow" panose="020B0606020202030204" pitchFamily="34" charset="0"/>
            </a:rPr>
            <a:t>Fuente:  Programa "JUNTOS". Unidad de Planeamineto y Presupuesto.</a:t>
          </a:r>
        </a:p>
      </cdr:txBody>
    </cdr:sp>
  </cdr:relSizeAnchor>
  <cdr:relSizeAnchor xmlns:cdr="http://schemas.openxmlformats.org/drawingml/2006/chartDrawing">
    <cdr:from>
      <cdr:x>0.06193</cdr:x>
      <cdr:y>0.84527</cdr:y>
    </cdr:from>
    <cdr:to>
      <cdr:x>0.71593</cdr:x>
      <cdr:y>0.90984</cdr:y>
    </cdr:to>
    <cdr:sp macro="" textlink="">
      <cdr:nvSpPr>
        <cdr:cNvPr id="3" name="CuadroTexto 4">
          <a:extLst xmlns:a="http://schemas.openxmlformats.org/drawingml/2006/main">
            <a:ext uri="{FF2B5EF4-FFF2-40B4-BE49-F238E27FC236}">
              <a16:creationId xmlns="" xmlns:a16="http://schemas.microsoft.com/office/drawing/2014/main" id="{52FD5162-1552-4705-B080-6D1AABE3D8CE}"/>
            </a:ext>
          </a:extLst>
        </cdr:cNvPr>
        <cdr:cNvSpPr txBox="1"/>
      </cdr:nvSpPr>
      <cdr:spPr>
        <a:xfrm xmlns:a="http://schemas.openxmlformats.org/drawingml/2006/main">
          <a:off x="328613" y="2122488"/>
          <a:ext cx="3470066" cy="16213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PE" sz="700" b="0">
              <a:latin typeface="Arial Narrow" panose="020B0606020202030204" pitchFamily="34" charset="0"/>
            </a:rPr>
            <a:t>a/ información a Agosto del 2023.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0.06806</cdr:x>
      <cdr:y>0.88788</cdr:y>
    </cdr:from>
    <cdr:to>
      <cdr:x>0.6503</cdr:x>
      <cdr:y>0.95588</cdr:y>
    </cdr:to>
    <cdr:sp macro="" textlink="">
      <cdr:nvSpPr>
        <cdr:cNvPr id="2" name="CuadroTexto 3"/>
        <cdr:cNvSpPr txBox="1"/>
      </cdr:nvSpPr>
      <cdr:spPr>
        <a:xfrm xmlns:a="http://schemas.openxmlformats.org/drawingml/2006/main">
          <a:off x="361224" y="1768353"/>
          <a:ext cx="3089995" cy="13543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PE" sz="700" b="1">
              <a:latin typeface="Arial Narrow" panose="020B0606020202030204" pitchFamily="34" charset="0"/>
            </a:rPr>
            <a:t>Fuente:  Programa "JUNTOS". Unidad de Planeamiento y Presupuesto.</a:t>
          </a:r>
        </a:p>
      </cdr:txBody>
    </cdr:sp>
  </cdr:relSizeAnchor>
  <cdr:relSizeAnchor xmlns:cdr="http://schemas.openxmlformats.org/drawingml/2006/chartDrawing">
    <cdr:from>
      <cdr:x>0.0679</cdr:x>
      <cdr:y>0.81062</cdr:y>
    </cdr:from>
    <cdr:to>
      <cdr:x>0.65014</cdr:x>
      <cdr:y>0.87862</cdr:y>
    </cdr:to>
    <cdr:sp macro="" textlink="">
      <cdr:nvSpPr>
        <cdr:cNvPr id="3" name="CuadroTexto 3">
          <a:extLst xmlns:a="http://schemas.openxmlformats.org/drawingml/2006/main">
            <a:ext uri="{FF2B5EF4-FFF2-40B4-BE49-F238E27FC236}">
              <a16:creationId xmlns="" xmlns:a16="http://schemas.microsoft.com/office/drawing/2014/main" id="{DEEF9B13-8B87-4591-A049-C0AC054D9E81}"/>
            </a:ext>
          </a:extLst>
        </cdr:cNvPr>
        <cdr:cNvSpPr txBox="1"/>
      </cdr:nvSpPr>
      <cdr:spPr>
        <a:xfrm xmlns:a="http://schemas.openxmlformats.org/drawingml/2006/main">
          <a:off x="360362" y="1614487"/>
          <a:ext cx="3089995" cy="13543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PE" sz="700" b="0">
              <a:latin typeface="Arial Narrow" panose="020B0606020202030204" pitchFamily="34" charset="0"/>
            </a:rPr>
            <a:t>a/ información a Agosto</a:t>
          </a:r>
          <a:r>
            <a:rPr lang="es-PE" sz="700" b="0" baseline="0">
              <a:latin typeface="Arial Narrow" panose="020B0606020202030204" pitchFamily="34" charset="0"/>
            </a:rPr>
            <a:t> del 2023</a:t>
          </a:r>
          <a:r>
            <a:rPr lang="es-PE" sz="700" b="0">
              <a:latin typeface="Arial Narrow" panose="020B0606020202030204" pitchFamily="34" charset="0"/>
            </a:rPr>
            <a:t>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892968</xdr:colOff>
      <xdr:row>81</xdr:row>
      <xdr:rowOff>87312</xdr:rowOff>
    </xdr:from>
    <xdr:to>
      <xdr:col>17</xdr:col>
      <xdr:colOff>1442</xdr:colOff>
      <xdr:row>97</xdr:row>
      <xdr:rowOff>138905</xdr:rowOff>
    </xdr:to>
    <xdr:graphicFrame macro="">
      <xdr:nvGraphicFramePr>
        <xdr:cNvPr id="6" name="Gráfico 5">
          <a:extLst>
            <a:ext uri="{FF2B5EF4-FFF2-40B4-BE49-F238E27FC236}">
              <a16:creationId xmlns="" xmlns:a16="http://schemas.microsoft.com/office/drawing/2014/main" id="{00000000-0008-0000-0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934642</xdr:colOff>
      <xdr:row>110</xdr:row>
      <xdr:rowOff>79375</xdr:rowOff>
    </xdr:from>
    <xdr:to>
      <xdr:col>16</xdr:col>
      <xdr:colOff>302709</xdr:colOff>
      <xdr:row>128</xdr:row>
      <xdr:rowOff>93264</xdr:rowOff>
    </xdr:to>
    <xdr:graphicFrame macro="">
      <xdr:nvGraphicFramePr>
        <xdr:cNvPr id="5" name="Gráfico 4">
          <a:extLst>
            <a:ext uri="{FF2B5EF4-FFF2-40B4-BE49-F238E27FC236}">
              <a16:creationId xmlns="" xmlns:a16="http://schemas.microsoft.com/office/drawing/2014/main" id="{F03D744A-258D-40DE-8FB8-10363DE932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0.09659</cdr:x>
      <cdr:y>0.8851</cdr:y>
    </cdr:from>
    <cdr:to>
      <cdr:x>0.93561</cdr:x>
      <cdr:y>0.97033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="" xmlns:a16="http://schemas.microsoft.com/office/drawing/2014/main" id="{61BC1C75-D7F5-4A82-87FD-94C94CA66AA9}"/>
            </a:ext>
          </a:extLst>
        </cdr:cNvPr>
        <cdr:cNvSpPr txBox="1"/>
      </cdr:nvSpPr>
      <cdr:spPr>
        <a:xfrm xmlns:a="http://schemas.openxmlformats.org/drawingml/2006/main">
          <a:off x="441614" y="2428010"/>
          <a:ext cx="3835977" cy="2337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PE" sz="1100"/>
        </a:p>
      </cdr:txBody>
    </cdr:sp>
  </cdr:relSizeAnchor>
  <cdr:relSizeAnchor xmlns:cdr="http://schemas.openxmlformats.org/drawingml/2006/chartDrawing">
    <cdr:from>
      <cdr:x>0</cdr:x>
      <cdr:y>0.89324</cdr:y>
    </cdr:from>
    <cdr:to>
      <cdr:x>0.79356</cdr:x>
      <cdr:y>0.97215</cdr:y>
    </cdr:to>
    <cdr:sp macro="" textlink="">
      <cdr:nvSpPr>
        <cdr:cNvPr id="3" name="CuadroTexto 2">
          <a:extLst xmlns:a="http://schemas.openxmlformats.org/drawingml/2006/main">
            <a:ext uri="{FF2B5EF4-FFF2-40B4-BE49-F238E27FC236}">
              <a16:creationId xmlns="" xmlns:a16="http://schemas.microsoft.com/office/drawing/2014/main" id="{314172B0-74ED-4629-804F-F764F43CCE35}"/>
            </a:ext>
          </a:extLst>
        </cdr:cNvPr>
        <cdr:cNvSpPr txBox="1"/>
      </cdr:nvSpPr>
      <cdr:spPr>
        <a:xfrm xmlns:a="http://schemas.openxmlformats.org/drawingml/2006/main">
          <a:off x="0" y="2266253"/>
          <a:ext cx="4177305" cy="200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PE" sz="700" b="1">
              <a:latin typeface="Arial Narrow" panose="020B0606020202030204" pitchFamily="34" charset="0"/>
            </a:rPr>
            <a:t>Fuente: Ministerio de Educación - Programa Beca 18.</a:t>
          </a:r>
          <a:endParaRPr lang="es-PE" sz="11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134937</xdr:rowOff>
    </xdr:from>
    <xdr:to>
      <xdr:col>14</xdr:col>
      <xdr:colOff>112568</xdr:colOff>
      <xdr:row>24</xdr:row>
      <xdr:rowOff>7937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35B26B7B-34CB-4C39-9D33-DCE27A351E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8"/>
  <sheetViews>
    <sheetView showGridLines="0" tabSelected="1" zoomScaleNormal="100" workbookViewId="0"/>
  </sheetViews>
  <sheetFormatPr baseColWidth="10" defaultRowHeight="16.5" x14ac:dyDescent="0.2"/>
  <cols>
    <col min="1" max="1" width="128.5703125" style="174" customWidth="1"/>
    <col min="2" max="16384" width="11.42578125" style="174"/>
  </cols>
  <sheetData>
    <row r="1" spans="1:24" x14ac:dyDescent="0.2">
      <c r="A1" s="527" t="s">
        <v>121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</row>
    <row r="2" spans="1:24" s="365" customFormat="1" ht="24.95" customHeight="1" x14ac:dyDescent="0.2">
      <c r="A2" s="524" t="str">
        <f>TRIM(' 9.1-9.2'!A1)</f>
        <v>9.1 PERÚ: POBLACIÓN EN SITUACIÓN DE POBREZA MONETARIA, SEGÚN ÁMBITO GEOGRÁFICO, 2016 - 2023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</row>
    <row r="3" spans="1:24" s="365" customFormat="1" ht="24.95" customHeight="1" x14ac:dyDescent="0.2">
      <c r="A3" s="525" t="str">
        <f>TRIM(' 9.1-9.2'!A29&amp;' 9.1-9.2'!A30)</f>
        <v>9.2 PERÚ: POBLACIÓN EN SITUACIÓN DE POBREZA EXTREMA MONETARIA, SEGÚN ÁMBITO GEOGRÁFICO, 2016 - 2023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</row>
    <row r="4" spans="1:24" s="365" customFormat="1" ht="24.95" customHeight="1" x14ac:dyDescent="0.2">
      <c r="A4" s="526" t="str">
        <f>TRIM('9.3'!A1)</f>
        <v>9.3 PERÚ: GRUPOS DE DEPARTAMENTOS CON NIVELES DE POBREZA ESTADÍSTICAMENTE SEMEJANTES, 2018 - 2023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</row>
    <row r="5" spans="1:24" s="365" customFormat="1" ht="24.95" customHeight="1" x14ac:dyDescent="0.2">
      <c r="A5" s="525" t="str">
        <f>TRIM('9.4'!A1&amp;'9.4'!A2)</f>
        <v>9.4 PERÚ: POBLACIÓN CON AL MENOS UNA NECESIDAD BÁSICA INSATISFECHA, SEGÚN ÁMBITO GEOGRÁFICO, CENSOS NACIONALES 1993, 2007 Y 2017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0"/>
      <c r="W5" s="320"/>
      <c r="X5" s="320"/>
    </row>
    <row r="6" spans="1:24" s="365" customFormat="1" ht="24.95" customHeight="1" x14ac:dyDescent="0.2">
      <c r="A6" s="525" t="str">
        <f>TRIM('9.5 - 9.8'!A1:S1&amp;'9.5 - 9.8'!A2)</f>
        <v>9.5 PUNO: HOGARES CON AL MENOS UN MIEMBRO BENEFICIARIO DE PROGRAMAS ALIMENTARIOS, SEGÚN ÁMBITO GEOGRÁFICO, 2016 - 2023</v>
      </c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</row>
    <row r="7" spans="1:24" s="365" customFormat="1" ht="24.95" customHeight="1" x14ac:dyDescent="0.2">
      <c r="A7" s="524" t="str">
        <f>TRIM('9.5 - 9.8'!A15)</f>
        <v>9.6 PUNO: HOGARES POBRES CON AL MENOS UN MIEMBRO BENEFICIARIO DE PROGRAMAS
 ALIMENTARIOS, SEGÚN ÁMBITO GEOGRÁFICO, 2016 - 2023</v>
      </c>
      <c r="B7" s="320"/>
      <c r="C7" s="320"/>
      <c r="D7" s="320"/>
      <c r="E7" s="320"/>
      <c r="F7" s="320"/>
      <c r="G7" s="320"/>
      <c r="H7" s="320"/>
      <c r="I7" s="320"/>
      <c r="J7" s="320"/>
      <c r="K7" s="320"/>
      <c r="L7" s="320"/>
      <c r="M7" s="320"/>
      <c r="N7" s="320"/>
      <c r="O7" s="320"/>
      <c r="P7" s="320"/>
      <c r="Q7" s="320"/>
      <c r="R7" s="320"/>
      <c r="S7" s="320"/>
      <c r="T7" s="320"/>
      <c r="U7" s="320"/>
      <c r="V7" s="320"/>
      <c r="W7" s="320"/>
      <c r="X7" s="320"/>
    </row>
    <row r="8" spans="1:24" s="365" customFormat="1" ht="24.95" customHeight="1" x14ac:dyDescent="0.2">
      <c r="A8" s="525" t="str">
        <f>TRIM('9.5 - 9.8'!A65:S65)</f>
        <v>9.7 PUNO: POBLACIÓN MENOR DE 3 AÑOS DE EDAD BENEFICIARIA DEL PROGRAMA DE
 INMUNIZACIONES, SEGÚN ÁMBITO GEOGRÁFICO, 2016 - 2023</v>
      </c>
      <c r="B8" s="320"/>
      <c r="C8" s="320"/>
      <c r="D8" s="320"/>
      <c r="E8" s="320"/>
      <c r="F8" s="320"/>
      <c r="G8" s="320"/>
      <c r="H8" s="320"/>
      <c r="I8" s="320"/>
      <c r="J8" s="320"/>
      <c r="K8" s="320"/>
      <c r="L8" s="320"/>
      <c r="M8" s="320"/>
      <c r="N8" s="320"/>
      <c r="O8" s="320"/>
      <c r="P8" s="320"/>
      <c r="Q8" s="320"/>
      <c r="R8" s="320"/>
      <c r="S8" s="320"/>
      <c r="T8" s="320"/>
      <c r="U8" s="320"/>
      <c r="V8" s="320"/>
      <c r="W8" s="320"/>
      <c r="X8" s="320"/>
    </row>
    <row r="9" spans="1:24" s="365" customFormat="1" ht="24.95" customHeight="1" x14ac:dyDescent="0.2">
      <c r="A9" s="525" t="str">
        <f>TRIM('9.5 - 9.8'!A75:S75)</f>
        <v>9.8 PUNO: POBLACIÓN MENOR DE 3 AÑOS DE EDAD BENEFICIARIA DEL PROGRAMA SOCIAL DE
 CONTROL DE CRECIMIENTO DEL NIÑO SANO, SEGÚN ÁMBITO GEOGRÁFICO, 2016 - 2023</v>
      </c>
      <c r="B9" s="320"/>
      <c r="C9" s="320"/>
      <c r="D9" s="320"/>
      <c r="E9" s="320"/>
      <c r="F9" s="320"/>
      <c r="G9" s="320"/>
      <c r="H9" s="320"/>
      <c r="I9" s="320"/>
      <c r="J9" s="320"/>
      <c r="K9" s="320"/>
      <c r="L9" s="320"/>
      <c r="M9" s="320"/>
      <c r="N9" s="320"/>
      <c r="O9" s="320"/>
      <c r="P9" s="320"/>
      <c r="Q9" s="320"/>
      <c r="R9" s="320"/>
      <c r="S9" s="320"/>
      <c r="T9" s="320"/>
      <c r="U9" s="320"/>
      <c r="V9" s="320"/>
      <c r="W9" s="320"/>
      <c r="X9" s="320"/>
    </row>
    <row r="10" spans="1:24" s="365" customFormat="1" ht="24.95" customHeight="1" x14ac:dyDescent="0.2">
      <c r="A10" s="525" t="str">
        <f>TRIM('9.9'!A1&amp;'9.9'!A2)</f>
        <v>9.9 PUNO: PROYECTOS FINANCIADOS POR EL FONDO DE COOPERACIÓN PARA EL DESARROLLO SOCIAL, SEGÚN ÁMBITO GEOGRÁFICO, 2016 - 2023</v>
      </c>
      <c r="B10" s="320"/>
      <c r="C10" s="320"/>
      <c r="D10" s="320"/>
      <c r="E10" s="320"/>
      <c r="F10" s="320"/>
      <c r="G10" s="320"/>
      <c r="H10" s="320"/>
      <c r="I10" s="320"/>
      <c r="J10" s="320"/>
      <c r="K10" s="320"/>
      <c r="L10" s="320"/>
      <c r="M10" s="320"/>
      <c r="N10" s="320"/>
      <c r="O10" s="320"/>
      <c r="P10" s="320"/>
      <c r="Q10" s="320"/>
      <c r="R10" s="320"/>
      <c r="S10" s="320"/>
      <c r="T10" s="320"/>
      <c r="U10" s="320"/>
      <c r="V10" s="320"/>
      <c r="W10" s="320"/>
      <c r="X10" s="320"/>
    </row>
    <row r="11" spans="1:24" s="365" customFormat="1" ht="24.95" customHeight="1" x14ac:dyDescent="0.2">
      <c r="A11" s="524" t="str">
        <f>TRIM('9.10- 9.11'!A1)</f>
        <v>9.10 PUNO: GESTANTES BENEFICIARIAS DEL PROGRAMA "JUNTOS", SEGÚN ÁMBITO ´GEOGRÁFICO, 2017 - 2024</v>
      </c>
      <c r="B11" s="320"/>
      <c r="C11" s="320"/>
      <c r="D11" s="320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0"/>
      <c r="V11" s="320"/>
      <c r="W11" s="320"/>
      <c r="X11" s="320"/>
    </row>
    <row r="12" spans="1:24" s="365" customFormat="1" ht="24.95" customHeight="1" x14ac:dyDescent="0.2">
      <c r="A12" s="524" t="str">
        <f>TRIM('9.10- 9.11'!A47)</f>
        <v>9.11 PUNO: HOGARES BENEFICIARIOS DEL PROGRAMA "JUNTOS", SEGÚN ÁMBITO GEOGRÁFICO, 2017 - 2024</v>
      </c>
      <c r="B12" s="320"/>
      <c r="C12" s="320"/>
      <c r="D12" s="320"/>
      <c r="E12" s="320"/>
      <c r="F12" s="320"/>
      <c r="G12" s="320"/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320"/>
      <c r="S12" s="320"/>
      <c r="T12" s="320"/>
      <c r="U12" s="320"/>
      <c r="V12" s="320"/>
      <c r="W12" s="320"/>
      <c r="X12" s="320"/>
    </row>
    <row r="13" spans="1:24" s="365" customFormat="1" ht="24.95" customHeight="1" x14ac:dyDescent="0.2">
      <c r="A13" s="524" t="str">
        <f>TRIM('9.12 - 9.16'!A1)</f>
        <v>9.12 PUNO: DISTRITOS INTERVENIDOS POR EL PROGRAMA "JUNTOS", SEGÚN ÁMBITO GEOGRÁFICO, 2017 - 2024</v>
      </c>
      <c r="B13" s="320"/>
      <c r="C13" s="320"/>
      <c r="D13" s="320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320"/>
      <c r="W13" s="320"/>
      <c r="X13" s="320"/>
    </row>
    <row r="14" spans="1:24" s="365" customFormat="1" ht="24.95" customHeight="1" x14ac:dyDescent="0.2">
      <c r="A14" s="525" t="str">
        <f>TRIM('9.12 - 9.16'!A32)</f>
        <v>9.13 PUNO: NIÑOS (AS) Y ADOLESCENTES ADOPTADOS, SEGÚN ÁMBITO GEOGRÁFICO, 2017 - 2024</v>
      </c>
      <c r="B14" s="320"/>
      <c r="C14" s="320"/>
      <c r="D14" s="320"/>
      <c r="E14" s="320"/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  <c r="S14" s="320"/>
      <c r="T14" s="320"/>
      <c r="U14" s="320"/>
      <c r="V14" s="320"/>
      <c r="W14" s="320"/>
      <c r="X14" s="320"/>
    </row>
    <row r="15" spans="1:24" s="365" customFormat="1" ht="24.95" customHeight="1" x14ac:dyDescent="0.2">
      <c r="A15" s="525" t="str">
        <f>TRIM('9.12 - 9.16'!A44&amp;'9.12 - 9.16'!A45)</f>
        <v>9.14 PUNO: DISTRITOS Y USUARIOS DE 65 AÑOS A MÁS BENEFICIARIOS PROGRAMA "PENSIÓN 65", SEGÚN ÁMBITO GEOGRÁFICO, 2019 - 2024</v>
      </c>
      <c r="B15" s="320"/>
      <c r="C15" s="320"/>
      <c r="D15" s="320"/>
      <c r="E15" s="320"/>
      <c r="F15" s="320"/>
      <c r="G15" s="320"/>
      <c r="H15" s="320"/>
      <c r="I15" s="320"/>
      <c r="J15" s="320"/>
      <c r="K15" s="320"/>
      <c r="L15" s="320"/>
      <c r="M15" s="320"/>
      <c r="N15" s="320"/>
      <c r="O15" s="320"/>
      <c r="P15" s="320"/>
      <c r="Q15" s="320"/>
      <c r="R15" s="320"/>
      <c r="S15" s="320"/>
      <c r="T15" s="320"/>
      <c r="U15" s="320"/>
      <c r="V15" s="320"/>
      <c r="W15" s="320"/>
      <c r="X15" s="320"/>
    </row>
    <row r="16" spans="1:24" s="365" customFormat="1" ht="24.95" customHeight="1" x14ac:dyDescent="0.2">
      <c r="A16" s="525" t="str">
        <f>TRIM('9.12 - 9.16'!A70:P70)</f>
        <v>9.15 PUNO: POBLACIÓN BENEFICIARIA DEL PROGRAMA BECA 18 MODALIDAD ORDINARIA NACIONAL, 
 SEGÚN ÁMBITO GEOGRÁFICO, 2017 - 2023</v>
      </c>
      <c r="B16" s="320"/>
      <c r="C16" s="320"/>
      <c r="D16" s="320"/>
      <c r="E16" s="320"/>
      <c r="F16" s="320"/>
      <c r="G16" s="320"/>
      <c r="H16" s="320"/>
      <c r="I16" s="320"/>
      <c r="J16" s="320"/>
      <c r="K16" s="320"/>
      <c r="L16" s="320"/>
      <c r="M16" s="320"/>
      <c r="N16" s="320"/>
      <c r="O16" s="320"/>
      <c r="P16" s="320"/>
      <c r="Q16" s="320"/>
      <c r="R16" s="320"/>
      <c r="S16" s="320"/>
      <c r="T16" s="320"/>
      <c r="U16" s="320"/>
      <c r="V16" s="320"/>
      <c r="W16" s="320"/>
      <c r="X16" s="320"/>
    </row>
    <row r="17" spans="1:24" s="365" customFormat="1" ht="24.95" customHeight="1" x14ac:dyDescent="0.2">
      <c r="A17" s="525" t="str">
        <f>TRIM('9.12 - 9.16'!A100:P100)</f>
        <v>9.16 PUNO: POBLACIÓN BENEFICIARIA DEL PROGRAMA BECA 18 FUERZAS ARMADAS, 
 SEGÚN ÁMBITO GEOGRÁFICO, 2017 - 2023</v>
      </c>
      <c r="B17" s="320"/>
      <c r="C17" s="320"/>
      <c r="D17" s="320"/>
      <c r="E17" s="320"/>
      <c r="F17" s="320"/>
      <c r="G17" s="320"/>
      <c r="H17" s="320"/>
      <c r="I17" s="320"/>
      <c r="J17" s="320"/>
      <c r="K17" s="320"/>
      <c r="L17" s="320"/>
      <c r="M17" s="320"/>
      <c r="N17" s="320"/>
      <c r="O17" s="320"/>
      <c r="P17" s="320"/>
      <c r="Q17" s="320"/>
      <c r="R17" s="320"/>
      <c r="S17" s="320"/>
      <c r="T17" s="320"/>
      <c r="U17" s="320"/>
      <c r="V17" s="320"/>
      <c r="W17" s="320"/>
      <c r="X17" s="320"/>
    </row>
    <row r="18" spans="1:24" x14ac:dyDescent="0.2">
      <c r="A18" s="173"/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</row>
    <row r="19" spans="1:24" x14ac:dyDescent="0.2">
      <c r="A19" s="173"/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</row>
    <row r="20" spans="1:24" x14ac:dyDescent="0.2">
      <c r="A20" s="173"/>
      <c r="B20" s="173"/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73"/>
      <c r="T20" s="173"/>
      <c r="U20" s="173"/>
      <c r="V20" s="173"/>
      <c r="W20" s="173"/>
      <c r="X20" s="173"/>
    </row>
    <row r="21" spans="1:24" x14ac:dyDescent="0.2">
      <c r="A21" s="173"/>
      <c r="B21" s="173"/>
      <c r="C21" s="173"/>
      <c r="D21" s="173"/>
      <c r="E21" s="173"/>
      <c r="F21" s="173"/>
      <c r="G21" s="173"/>
      <c r="H21" s="173"/>
      <c r="I21" s="173"/>
      <c r="J21" s="173"/>
      <c r="K21" s="173"/>
      <c r="L21" s="173"/>
      <c r="M21" s="173"/>
      <c r="N21" s="173"/>
      <c r="O21" s="173"/>
      <c r="P21" s="173"/>
      <c r="Q21" s="173"/>
      <c r="R21" s="173"/>
      <c r="S21" s="173"/>
      <c r="T21" s="173"/>
      <c r="U21" s="173"/>
      <c r="V21" s="173"/>
      <c r="W21" s="173"/>
      <c r="X21" s="173"/>
    </row>
    <row r="22" spans="1:24" x14ac:dyDescent="0.2">
      <c r="A22" s="173"/>
      <c r="B22" s="173"/>
      <c r="C22" s="173"/>
      <c r="D22" s="173"/>
      <c r="E22" s="173"/>
      <c r="F22" s="173"/>
      <c r="G22" s="173"/>
      <c r="H22" s="173"/>
      <c r="I22" s="173"/>
      <c r="J22" s="173"/>
      <c r="K22" s="173"/>
      <c r="L22" s="173"/>
      <c r="M22" s="173"/>
      <c r="N22" s="173"/>
      <c r="O22" s="173"/>
      <c r="P22" s="173"/>
      <c r="Q22" s="173"/>
      <c r="R22" s="173"/>
      <c r="S22" s="173"/>
      <c r="T22" s="173"/>
      <c r="U22" s="173"/>
      <c r="V22" s="173"/>
      <c r="W22" s="173"/>
      <c r="X22" s="173"/>
    </row>
    <row r="23" spans="1:24" x14ac:dyDescent="0.2">
      <c r="A23" s="173"/>
      <c r="B23" s="173"/>
      <c r="C23" s="173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</row>
    <row r="24" spans="1:24" x14ac:dyDescent="0.2">
      <c r="A24" s="173"/>
      <c r="B24" s="173"/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/>
      <c r="X24" s="173"/>
    </row>
    <row r="25" spans="1:24" x14ac:dyDescent="0.2">
      <c r="A25" s="173"/>
      <c r="B25" s="173"/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  <c r="W25" s="173"/>
      <c r="X25" s="173"/>
    </row>
    <row r="26" spans="1:24" x14ac:dyDescent="0.2">
      <c r="A26" s="173"/>
      <c r="B26" s="173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</row>
    <row r="27" spans="1:24" x14ac:dyDescent="0.2">
      <c r="A27" s="173"/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73"/>
      <c r="W27" s="173"/>
      <c r="X27" s="173"/>
    </row>
    <row r="28" spans="1:24" x14ac:dyDescent="0.2">
      <c r="A28" s="173"/>
      <c r="B28" s="173"/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  <c r="W28" s="173"/>
      <c r="X28" s="173"/>
    </row>
    <row r="29" spans="1:24" x14ac:dyDescent="0.2">
      <c r="A29" s="173"/>
      <c r="B29" s="173"/>
      <c r="C29" s="173"/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3"/>
      <c r="T29" s="173"/>
      <c r="U29" s="173"/>
      <c r="V29" s="173"/>
      <c r="W29" s="173"/>
      <c r="X29" s="173"/>
    </row>
    <row r="30" spans="1:24" x14ac:dyDescent="0.2">
      <c r="A30" s="173"/>
      <c r="B30" s="173"/>
      <c r="C30" s="173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173"/>
      <c r="X30" s="173"/>
    </row>
    <row r="31" spans="1:24" x14ac:dyDescent="0.2">
      <c r="A31" s="173"/>
      <c r="B31" s="173"/>
      <c r="C31" s="173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3"/>
      <c r="U31" s="173"/>
      <c r="V31" s="173"/>
      <c r="W31" s="173"/>
      <c r="X31" s="173"/>
    </row>
    <row r="32" spans="1:24" x14ac:dyDescent="0.2">
      <c r="A32" s="173"/>
      <c r="B32" s="173"/>
      <c r="C32" s="173"/>
      <c r="D32" s="173"/>
      <c r="E32" s="173"/>
      <c r="F32" s="173"/>
      <c r="G32" s="173"/>
      <c r="H32" s="173"/>
      <c r="I32" s="173"/>
      <c r="J32" s="173"/>
      <c r="K32" s="173"/>
      <c r="L32" s="173"/>
      <c r="M32" s="173"/>
      <c r="N32" s="173"/>
      <c r="O32" s="173"/>
      <c r="P32" s="173"/>
      <c r="Q32" s="173"/>
      <c r="R32" s="173"/>
      <c r="S32" s="173"/>
      <c r="T32" s="173"/>
      <c r="U32" s="173"/>
      <c r="V32" s="173"/>
      <c r="W32" s="173"/>
      <c r="X32" s="173"/>
    </row>
    <row r="33" spans="1:24" x14ac:dyDescent="0.2">
      <c r="A33" s="173"/>
      <c r="B33" s="173"/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173"/>
      <c r="X33" s="173"/>
    </row>
    <row r="34" spans="1:24" x14ac:dyDescent="0.2">
      <c r="A34" s="173"/>
      <c r="B34" s="173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  <c r="W34" s="173"/>
      <c r="X34" s="173"/>
    </row>
    <row r="35" spans="1:24" x14ac:dyDescent="0.2">
      <c r="A35" s="173"/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  <c r="W35" s="173"/>
      <c r="X35" s="173"/>
    </row>
    <row r="36" spans="1:24" x14ac:dyDescent="0.2">
      <c r="A36" s="173"/>
      <c r="B36" s="173"/>
      <c r="C36" s="173"/>
      <c r="D36" s="173"/>
      <c r="E36" s="173"/>
      <c r="F36" s="173"/>
      <c r="G36" s="173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</row>
    <row r="37" spans="1:24" x14ac:dyDescent="0.2">
      <c r="A37" s="173"/>
      <c r="B37" s="173"/>
      <c r="C37" s="173"/>
      <c r="D37" s="173"/>
      <c r="E37" s="173"/>
      <c r="F37" s="173"/>
      <c r="G37" s="173"/>
      <c r="H37" s="173"/>
      <c r="I37" s="173"/>
      <c r="J37" s="173"/>
      <c r="K37" s="173"/>
      <c r="L37" s="173"/>
      <c r="M37" s="173"/>
      <c r="N37" s="173"/>
      <c r="O37" s="173"/>
      <c r="P37" s="173"/>
      <c r="Q37" s="173"/>
      <c r="R37" s="173"/>
      <c r="S37" s="173"/>
      <c r="T37" s="173"/>
      <c r="U37" s="173"/>
      <c r="V37" s="173"/>
      <c r="W37" s="173"/>
      <c r="X37" s="173"/>
    </row>
    <row r="38" spans="1:24" x14ac:dyDescent="0.2">
      <c r="A38" s="173"/>
      <c r="B38" s="173"/>
      <c r="C38" s="173"/>
      <c r="D38" s="173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</row>
    <row r="39" spans="1:24" x14ac:dyDescent="0.2">
      <c r="A39" s="173"/>
      <c r="B39" s="173"/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  <c r="N39" s="173"/>
      <c r="O39" s="173"/>
      <c r="P39" s="173"/>
      <c r="Q39" s="173"/>
      <c r="R39" s="173"/>
      <c r="S39" s="173"/>
      <c r="T39" s="173"/>
      <c r="U39" s="173"/>
      <c r="V39" s="173"/>
      <c r="W39" s="173"/>
      <c r="X39" s="173"/>
    </row>
    <row r="40" spans="1:24" x14ac:dyDescent="0.2">
      <c r="A40" s="173"/>
      <c r="B40" s="173"/>
      <c r="C40" s="173"/>
      <c r="D40" s="173"/>
      <c r="E40" s="173"/>
      <c r="F40" s="173"/>
      <c r="G40" s="173"/>
      <c r="H40" s="173"/>
      <c r="I40" s="173"/>
      <c r="J40" s="173"/>
      <c r="K40" s="173"/>
      <c r="L40" s="173"/>
      <c r="M40" s="173"/>
      <c r="N40" s="173"/>
      <c r="O40" s="173"/>
      <c r="P40" s="173"/>
      <c r="Q40" s="173"/>
      <c r="R40" s="173"/>
      <c r="S40" s="173"/>
      <c r="T40" s="173"/>
      <c r="U40" s="173"/>
      <c r="V40" s="173"/>
      <c r="W40" s="173"/>
      <c r="X40" s="173"/>
    </row>
    <row r="41" spans="1:24" x14ac:dyDescent="0.2">
      <c r="A41" s="173"/>
      <c r="B41" s="173"/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3"/>
      <c r="U41" s="173"/>
      <c r="V41" s="173"/>
      <c r="W41" s="173"/>
      <c r="X41" s="173"/>
    </row>
    <row r="42" spans="1:24" x14ac:dyDescent="0.2">
      <c r="A42" s="173"/>
      <c r="B42" s="173"/>
      <c r="C42" s="173"/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173"/>
      <c r="S42" s="173"/>
      <c r="T42" s="173"/>
      <c r="U42" s="173"/>
      <c r="V42" s="173"/>
      <c r="W42" s="173"/>
      <c r="X42" s="173"/>
    </row>
    <row r="43" spans="1:24" x14ac:dyDescent="0.2">
      <c r="A43" s="173"/>
      <c r="B43" s="173"/>
      <c r="C43" s="173"/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</row>
    <row r="44" spans="1:24" x14ac:dyDescent="0.2">
      <c r="A44" s="173"/>
      <c r="B44" s="173"/>
      <c r="C44" s="173"/>
      <c r="D44" s="173"/>
      <c r="E44" s="173"/>
      <c r="F44" s="173"/>
      <c r="G44" s="173"/>
      <c r="H44" s="173"/>
      <c r="I44" s="173"/>
      <c r="J44" s="173"/>
      <c r="K44" s="173"/>
      <c r="L44" s="173"/>
      <c r="M44" s="173"/>
      <c r="N44" s="173"/>
      <c r="O44" s="173"/>
      <c r="P44" s="173"/>
      <c r="Q44" s="173"/>
      <c r="R44" s="173"/>
      <c r="S44" s="173"/>
      <c r="T44" s="173"/>
      <c r="U44" s="173"/>
      <c r="V44" s="173"/>
      <c r="W44" s="173"/>
      <c r="X44" s="173"/>
    </row>
    <row r="45" spans="1:24" x14ac:dyDescent="0.2">
      <c r="A45" s="173"/>
      <c r="B45" s="173"/>
      <c r="C45" s="173"/>
      <c r="D45" s="173"/>
      <c r="E45" s="173"/>
      <c r="F45" s="173"/>
      <c r="G45" s="173"/>
      <c r="H45" s="173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</row>
    <row r="46" spans="1:24" x14ac:dyDescent="0.2">
      <c r="A46" s="173"/>
      <c r="B46" s="173"/>
      <c r="C46" s="173"/>
      <c r="D46" s="173"/>
      <c r="E46" s="173"/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</row>
    <row r="47" spans="1:24" x14ac:dyDescent="0.2">
      <c r="A47" s="173"/>
      <c r="B47" s="173"/>
      <c r="C47" s="173"/>
      <c r="D47" s="173"/>
      <c r="E47" s="173"/>
      <c r="F47" s="173"/>
      <c r="G47" s="173"/>
      <c r="H47" s="173"/>
      <c r="I47" s="173"/>
      <c r="J47" s="173"/>
      <c r="K47" s="173"/>
      <c r="L47" s="173"/>
      <c r="M47" s="173"/>
      <c r="N47" s="173"/>
      <c r="O47" s="173"/>
      <c r="P47" s="173"/>
      <c r="Q47" s="173"/>
      <c r="R47" s="173"/>
      <c r="S47" s="173"/>
      <c r="T47" s="173"/>
      <c r="U47" s="173"/>
      <c r="V47" s="173"/>
      <c r="W47" s="173"/>
      <c r="X47" s="173"/>
    </row>
    <row r="48" spans="1:24" x14ac:dyDescent="0.2">
      <c r="A48" s="173"/>
      <c r="B48" s="173"/>
      <c r="C48" s="173"/>
      <c r="D48" s="173"/>
      <c r="E48" s="173"/>
      <c r="F48" s="173"/>
      <c r="G48" s="173"/>
      <c r="H48" s="173"/>
      <c r="I48" s="173"/>
      <c r="J48" s="173"/>
      <c r="K48" s="173"/>
      <c r="L48" s="173"/>
      <c r="M48" s="173"/>
      <c r="N48" s="173"/>
      <c r="O48" s="173"/>
      <c r="P48" s="173"/>
      <c r="Q48" s="173"/>
      <c r="R48" s="173"/>
      <c r="S48" s="173"/>
      <c r="T48" s="173"/>
      <c r="U48" s="173"/>
      <c r="V48" s="173"/>
      <c r="W48" s="173"/>
      <c r="X48" s="173"/>
    </row>
  </sheetData>
  <hyperlinks>
    <hyperlink ref="A2" location="' 9.1-9.2'!A1" display="' 9.1-9.2'!A1"/>
    <hyperlink ref="A4" location="'9.3'!A1" display="'9.3'!A1"/>
    <hyperlink ref="A7" location="'9.5 - 9.8'!A15" display="'9.5 - 9.8'!A15"/>
    <hyperlink ref="A11" location="'9.10- 9.11'!A1" display="'9.10- 9.11'!A1"/>
    <hyperlink ref="A12" location="'9.10- 9.11'!A47" display="'9.10- 9.11'!A47"/>
    <hyperlink ref="A13" location="'9.12 - 9.16'!A1" display="'9.12 - 9.16'!A1"/>
    <hyperlink ref="A3" location="' 9.1-9.2'!A29" display="' 9.1-9.2'!A29"/>
    <hyperlink ref="A5" location="'9.4'!A1" display="'9.4'!A1"/>
    <hyperlink ref="A6" location="'9.5 - 9.8'!A1" display="'9.5 - 9.8'!A1"/>
    <hyperlink ref="A8" location="'9.5 - 9.8'!A65" display="'9.5 - 9.8'!A65"/>
    <hyperlink ref="A10" location="'9.9'!A1" display="'9.9'!A1"/>
    <hyperlink ref="A14" location="'9.12 - 9.16'!A32" display="'9.12 - 9.16'!A32"/>
    <hyperlink ref="A15" location="'9.12 - 9.16'!A44" display="'9.12 - 9.16'!A44"/>
    <hyperlink ref="A16" location="'9.12 - 9.16'!A70" display="'9.12 - 9.16'!A70"/>
    <hyperlink ref="A17" location="'9.12 - 9.16'!A100" display="'9.12 - 9.16'!A100"/>
    <hyperlink ref="A9" location="'9.5 - 9.8'!A75" display="'9.5 - 9.8'!A75"/>
  </hyperlinks>
  <pageMargins left="0.70866141732283472" right="0.70866141732283472" top="0.74803149606299213" bottom="0.74803149606299213" header="0.31496062992125984" footer="0.31496062992125984"/>
  <pageSetup paperSize="9" scale="80" orientation="landscape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64"/>
  <sheetViews>
    <sheetView showGridLines="0" zoomScaleNormal="100" workbookViewId="0">
      <selection activeCell="W57" sqref="W56:W57"/>
    </sheetView>
  </sheetViews>
  <sheetFormatPr baseColWidth="10" defaultColWidth="11.42578125" defaultRowHeight="9" x14ac:dyDescent="0.2"/>
  <cols>
    <col min="1" max="1" width="15.7109375" style="64" customWidth="1"/>
    <col min="2" max="3" width="6.28515625" style="39" hidden="1" customWidth="1"/>
    <col min="4" max="8" width="6.5703125" style="39" hidden="1" customWidth="1"/>
    <col min="9" max="9" width="6.5703125" style="62" hidden="1" customWidth="1"/>
    <col min="10" max="10" width="7.85546875" style="282" hidden="1" customWidth="1"/>
    <col min="11" max="11" width="8.28515625" style="282" hidden="1" customWidth="1"/>
    <col min="12" max="13" width="9.7109375" style="282" customWidth="1"/>
    <col min="14" max="18" width="9.7109375" style="167" customWidth="1"/>
    <col min="19" max="20" width="9.7109375" style="63" customWidth="1"/>
    <col min="21" max="66" width="11.42578125" style="63"/>
    <col min="67" max="16384" width="11.42578125" style="39"/>
  </cols>
  <sheetData>
    <row r="1" spans="1:20" customFormat="1" ht="13.5" customHeight="1" x14ac:dyDescent="0.2">
      <c r="A1" s="446" t="s">
        <v>335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  <c r="M1" s="446"/>
      <c r="N1" s="446"/>
      <c r="O1" s="446"/>
      <c r="P1" s="446"/>
      <c r="Q1" s="446"/>
      <c r="R1" s="446"/>
      <c r="S1" s="446"/>
    </row>
    <row r="2" spans="1:20" customFormat="1" ht="5.0999999999999996" customHeight="1" x14ac:dyDescent="0.2">
      <c r="A2" s="1"/>
      <c r="B2" s="1"/>
      <c r="C2" s="1"/>
      <c r="D2" s="1"/>
      <c r="E2" s="1"/>
      <c r="F2" s="1"/>
      <c r="G2" s="1"/>
      <c r="H2" s="1"/>
      <c r="I2" s="1"/>
      <c r="J2" s="111"/>
      <c r="K2" s="137"/>
      <c r="L2" s="137"/>
      <c r="M2" s="137"/>
      <c r="N2" s="137"/>
      <c r="O2" s="137"/>
      <c r="P2" s="137"/>
      <c r="Q2" s="137"/>
      <c r="R2" s="137"/>
    </row>
    <row r="3" spans="1:20" customFormat="1" ht="26.25" customHeight="1" x14ac:dyDescent="0.2">
      <c r="A3" s="154" t="s">
        <v>322</v>
      </c>
      <c r="B3" s="75">
        <v>2007</v>
      </c>
      <c r="C3" s="75">
        <v>2008</v>
      </c>
      <c r="D3" s="75">
        <v>2009</v>
      </c>
      <c r="E3" s="75">
        <v>2010</v>
      </c>
      <c r="F3" s="75">
        <v>2011</v>
      </c>
      <c r="G3" s="75">
        <v>2012</v>
      </c>
      <c r="H3" s="75">
        <v>2013</v>
      </c>
      <c r="I3" s="75">
        <v>2014</v>
      </c>
      <c r="J3" s="189">
        <v>2015</v>
      </c>
      <c r="K3" s="189">
        <v>2016</v>
      </c>
      <c r="L3" s="285">
        <v>2017</v>
      </c>
      <c r="M3" s="189">
        <v>2018</v>
      </c>
      <c r="N3" s="189">
        <v>2019</v>
      </c>
      <c r="O3" s="189">
        <v>2020</v>
      </c>
      <c r="P3" s="75">
        <v>2021</v>
      </c>
      <c r="Q3" s="75">
        <v>2022</v>
      </c>
      <c r="R3" s="75">
        <v>2023</v>
      </c>
      <c r="S3" s="75" t="s">
        <v>255</v>
      </c>
    </row>
    <row r="4" spans="1:20" customFormat="1" ht="5.0999999999999996" customHeight="1" x14ac:dyDescent="0.2">
      <c r="A4" s="88"/>
      <c r="B4" s="53"/>
      <c r="C4" s="53"/>
      <c r="D4" s="53"/>
      <c r="E4" s="53"/>
      <c r="F4" s="53"/>
      <c r="G4" s="53"/>
      <c r="H4" s="53"/>
      <c r="I4" s="53"/>
      <c r="J4" s="220"/>
      <c r="K4" s="137"/>
      <c r="L4" s="395"/>
      <c r="M4" s="220"/>
      <c r="N4" s="220"/>
      <c r="O4" s="220"/>
      <c r="P4" s="53"/>
      <c r="Q4" s="53"/>
      <c r="R4" s="53"/>
      <c r="S4" s="53"/>
    </row>
    <row r="5" spans="1:20" customFormat="1" ht="21.75" customHeight="1" x14ac:dyDescent="0.2">
      <c r="A5" s="87" t="s">
        <v>204</v>
      </c>
      <c r="B5" s="3">
        <v>638</v>
      </c>
      <c r="C5" s="3">
        <v>638</v>
      </c>
      <c r="D5" s="3">
        <v>638</v>
      </c>
      <c r="E5" s="3">
        <v>646</v>
      </c>
      <c r="F5" s="3">
        <v>700</v>
      </c>
      <c r="G5" s="55">
        <v>1011</v>
      </c>
      <c r="H5" s="55">
        <v>1097</v>
      </c>
      <c r="I5" s="55">
        <v>1144</v>
      </c>
      <c r="J5" s="202">
        <v>1178</v>
      </c>
      <c r="K5" s="202">
        <v>1290</v>
      </c>
      <c r="L5" s="412">
        <v>1325</v>
      </c>
      <c r="M5" s="202">
        <v>1325</v>
      </c>
      <c r="N5" s="202">
        <v>1325</v>
      </c>
      <c r="O5" s="202">
        <v>1325</v>
      </c>
      <c r="P5" s="55">
        <v>1759</v>
      </c>
      <c r="Q5" s="55">
        <v>1859</v>
      </c>
      <c r="R5" s="55">
        <v>1885</v>
      </c>
      <c r="S5" s="55">
        <v>1884</v>
      </c>
      <c r="T5" s="63"/>
    </row>
    <row r="6" spans="1:20" customFormat="1" ht="12.75" hidden="1" x14ac:dyDescent="0.2">
      <c r="A6" s="81" t="s">
        <v>10</v>
      </c>
      <c r="B6" s="4">
        <v>12</v>
      </c>
      <c r="C6" s="4">
        <v>12</v>
      </c>
      <c r="D6" s="4">
        <v>12</v>
      </c>
      <c r="E6" s="4">
        <v>12</v>
      </c>
      <c r="F6" s="4">
        <v>12</v>
      </c>
      <c r="G6" s="4">
        <v>22</v>
      </c>
      <c r="H6" s="4">
        <v>67</v>
      </c>
      <c r="I6" s="4">
        <v>67</v>
      </c>
      <c r="J6" s="203">
        <v>68</v>
      </c>
      <c r="K6" s="203">
        <v>77</v>
      </c>
      <c r="L6" s="412">
        <v>77</v>
      </c>
      <c r="M6" s="202">
        <v>77</v>
      </c>
      <c r="N6" s="202">
        <v>77</v>
      </c>
      <c r="O6" s="202">
        <v>77</v>
      </c>
      <c r="P6" s="55">
        <v>77</v>
      </c>
      <c r="Q6" s="55">
        <v>77</v>
      </c>
      <c r="R6" s="55">
        <v>77</v>
      </c>
      <c r="S6" s="55">
        <v>77</v>
      </c>
    </row>
    <row r="7" spans="1:20" customFormat="1" ht="12.75" hidden="1" x14ac:dyDescent="0.2">
      <c r="A7" s="81" t="s">
        <v>38</v>
      </c>
      <c r="B7" s="4">
        <v>66</v>
      </c>
      <c r="C7" s="4">
        <v>66</v>
      </c>
      <c r="D7" s="4">
        <v>66</v>
      </c>
      <c r="E7" s="4">
        <v>66</v>
      </c>
      <c r="F7" s="4">
        <v>66</v>
      </c>
      <c r="G7" s="4">
        <v>117</v>
      </c>
      <c r="H7" s="4">
        <v>117</v>
      </c>
      <c r="I7" s="4">
        <v>117</v>
      </c>
      <c r="J7" s="203">
        <v>117</v>
      </c>
      <c r="K7" s="203">
        <v>124</v>
      </c>
      <c r="L7" s="414">
        <v>124</v>
      </c>
      <c r="M7" s="203">
        <v>124</v>
      </c>
      <c r="N7" s="203">
        <v>124</v>
      </c>
      <c r="O7" s="203">
        <v>124</v>
      </c>
      <c r="P7" s="4">
        <v>124</v>
      </c>
      <c r="Q7" s="4">
        <v>124</v>
      </c>
      <c r="R7" s="4">
        <v>124</v>
      </c>
      <c r="S7" s="4">
        <v>124</v>
      </c>
    </row>
    <row r="8" spans="1:20" customFormat="1" ht="12.75" hidden="1" x14ac:dyDescent="0.2">
      <c r="A8" s="81" t="s">
        <v>43</v>
      </c>
      <c r="B8" s="4">
        <v>60</v>
      </c>
      <c r="C8" s="4">
        <v>60</v>
      </c>
      <c r="D8" s="4">
        <v>60</v>
      </c>
      <c r="E8" s="4">
        <v>60</v>
      </c>
      <c r="F8" s="4">
        <v>78</v>
      </c>
      <c r="G8" s="4">
        <v>78</v>
      </c>
      <c r="H8" s="4">
        <v>78</v>
      </c>
      <c r="I8" s="4">
        <v>79</v>
      </c>
      <c r="J8" s="203">
        <v>80</v>
      </c>
      <c r="K8" s="203">
        <v>83</v>
      </c>
      <c r="L8" s="414">
        <v>83</v>
      </c>
      <c r="M8" s="203">
        <v>83</v>
      </c>
      <c r="N8" s="203">
        <v>83</v>
      </c>
      <c r="O8" s="203">
        <v>83</v>
      </c>
      <c r="P8" s="4">
        <v>83</v>
      </c>
      <c r="Q8" s="4">
        <v>83</v>
      </c>
      <c r="R8" s="4">
        <v>83</v>
      </c>
      <c r="S8" s="4">
        <v>83</v>
      </c>
    </row>
    <row r="9" spans="1:20" customFormat="1" ht="12.75" hidden="1" x14ac:dyDescent="0.2">
      <c r="A9" s="81" t="s">
        <v>17</v>
      </c>
      <c r="B9" s="37" t="s">
        <v>40</v>
      </c>
      <c r="C9" s="37" t="s">
        <v>40</v>
      </c>
      <c r="D9" s="37" t="s">
        <v>40</v>
      </c>
      <c r="E9" s="37" t="s">
        <v>40</v>
      </c>
      <c r="F9" s="37" t="s">
        <v>40</v>
      </c>
      <c r="G9" s="37" t="s">
        <v>40</v>
      </c>
      <c r="H9" s="37" t="s">
        <v>40</v>
      </c>
      <c r="I9" s="37" t="s">
        <v>40</v>
      </c>
      <c r="J9" s="203">
        <v>19</v>
      </c>
      <c r="K9" s="203">
        <v>25</v>
      </c>
      <c r="L9" s="414">
        <v>25</v>
      </c>
      <c r="M9" s="203">
        <v>25</v>
      </c>
      <c r="N9" s="203">
        <v>25</v>
      </c>
      <c r="O9" s="203">
        <v>25</v>
      </c>
      <c r="P9" s="4">
        <v>25</v>
      </c>
      <c r="Q9" s="4">
        <v>25</v>
      </c>
      <c r="R9" s="4">
        <v>25</v>
      </c>
      <c r="S9" s="4">
        <v>25</v>
      </c>
    </row>
    <row r="10" spans="1:20" customFormat="1" ht="12.75" hidden="1" x14ac:dyDescent="0.2">
      <c r="A10" s="81" t="s">
        <v>1</v>
      </c>
      <c r="B10" s="4">
        <v>69</v>
      </c>
      <c r="C10" s="4">
        <v>69</v>
      </c>
      <c r="D10" s="4">
        <v>69</v>
      </c>
      <c r="E10" s="4">
        <v>70</v>
      </c>
      <c r="F10" s="4">
        <v>94</v>
      </c>
      <c r="G10" s="4">
        <v>95</v>
      </c>
      <c r="H10" s="4">
        <v>105</v>
      </c>
      <c r="I10" s="4">
        <v>105</v>
      </c>
      <c r="J10" s="203">
        <v>109</v>
      </c>
      <c r="K10" s="203">
        <v>115</v>
      </c>
      <c r="L10" s="414">
        <v>115</v>
      </c>
      <c r="M10" s="203">
        <v>115</v>
      </c>
      <c r="N10" s="203">
        <v>115</v>
      </c>
      <c r="O10" s="203">
        <v>115</v>
      </c>
      <c r="P10" s="4">
        <v>115</v>
      </c>
      <c r="Q10" s="4">
        <v>115</v>
      </c>
      <c r="R10" s="4">
        <v>115</v>
      </c>
      <c r="S10" s="4">
        <v>115</v>
      </c>
    </row>
    <row r="11" spans="1:20" customFormat="1" ht="12.75" hidden="1" x14ac:dyDescent="0.2">
      <c r="A11" s="81" t="s">
        <v>8</v>
      </c>
      <c r="B11" s="4">
        <v>77</v>
      </c>
      <c r="C11" s="4">
        <v>77</v>
      </c>
      <c r="D11" s="4">
        <v>77</v>
      </c>
      <c r="E11" s="4">
        <v>77</v>
      </c>
      <c r="F11" s="4">
        <v>77</v>
      </c>
      <c r="G11" s="4">
        <v>118</v>
      </c>
      <c r="H11" s="4">
        <v>118</v>
      </c>
      <c r="I11" s="4">
        <v>118</v>
      </c>
      <c r="J11" s="203">
        <v>118</v>
      </c>
      <c r="K11" s="203">
        <v>125</v>
      </c>
      <c r="L11" s="414">
        <v>125</v>
      </c>
      <c r="M11" s="203">
        <v>125</v>
      </c>
      <c r="N11" s="203">
        <v>125</v>
      </c>
      <c r="O11" s="203">
        <v>125</v>
      </c>
      <c r="P11" s="4">
        <v>125</v>
      </c>
      <c r="Q11" s="4">
        <v>125</v>
      </c>
      <c r="R11" s="4">
        <v>125</v>
      </c>
      <c r="S11" s="4">
        <v>125</v>
      </c>
    </row>
    <row r="12" spans="1:20" customFormat="1" ht="12.75" hidden="1" x14ac:dyDescent="0.2">
      <c r="A12" s="81" t="s">
        <v>37</v>
      </c>
      <c r="B12" s="4">
        <v>44</v>
      </c>
      <c r="C12" s="4">
        <v>44</v>
      </c>
      <c r="D12" s="4">
        <v>44</v>
      </c>
      <c r="E12" s="4">
        <v>47</v>
      </c>
      <c r="F12" s="4">
        <v>47</v>
      </c>
      <c r="G12" s="4">
        <v>83</v>
      </c>
      <c r="H12" s="4">
        <v>87</v>
      </c>
      <c r="I12" s="4">
        <v>87</v>
      </c>
      <c r="J12" s="203">
        <v>89</v>
      </c>
      <c r="K12" s="203">
        <v>93</v>
      </c>
      <c r="L12" s="414">
        <v>93</v>
      </c>
      <c r="M12" s="203">
        <v>93</v>
      </c>
      <c r="N12" s="203">
        <v>93</v>
      </c>
      <c r="O12" s="203">
        <v>93</v>
      </c>
      <c r="P12" s="4">
        <v>93</v>
      </c>
      <c r="Q12" s="4">
        <v>93</v>
      </c>
      <c r="R12" s="4">
        <v>93</v>
      </c>
      <c r="S12" s="4">
        <v>93</v>
      </c>
    </row>
    <row r="13" spans="1:20" customFormat="1" ht="12.75" hidden="1" x14ac:dyDescent="0.2">
      <c r="A13" s="81" t="s">
        <v>2</v>
      </c>
      <c r="B13" s="4">
        <v>76</v>
      </c>
      <c r="C13" s="4">
        <v>76</v>
      </c>
      <c r="D13" s="4">
        <v>76</v>
      </c>
      <c r="E13" s="4">
        <v>78</v>
      </c>
      <c r="F13" s="4">
        <v>89</v>
      </c>
      <c r="G13" s="4">
        <v>91</v>
      </c>
      <c r="H13" s="4">
        <v>93</v>
      </c>
      <c r="I13" s="4">
        <v>93</v>
      </c>
      <c r="J13" s="203">
        <v>95</v>
      </c>
      <c r="K13" s="203">
        <v>99</v>
      </c>
      <c r="L13" s="414">
        <v>99</v>
      </c>
      <c r="M13" s="203">
        <v>99</v>
      </c>
      <c r="N13" s="203">
        <v>99</v>
      </c>
      <c r="O13" s="203">
        <v>99</v>
      </c>
      <c r="P13" s="4">
        <v>99</v>
      </c>
      <c r="Q13" s="4">
        <v>99</v>
      </c>
      <c r="R13" s="4">
        <v>99</v>
      </c>
      <c r="S13" s="4">
        <v>99</v>
      </c>
    </row>
    <row r="14" spans="1:20" customFormat="1" ht="12.75" hidden="1" x14ac:dyDescent="0.2">
      <c r="A14" s="81" t="s">
        <v>7</v>
      </c>
      <c r="B14" s="4">
        <v>67</v>
      </c>
      <c r="C14" s="4">
        <v>67</v>
      </c>
      <c r="D14" s="4">
        <v>67</v>
      </c>
      <c r="E14" s="4">
        <v>67</v>
      </c>
      <c r="F14" s="4">
        <v>67</v>
      </c>
      <c r="G14" s="4">
        <v>73</v>
      </c>
      <c r="H14" s="4">
        <v>73</v>
      </c>
      <c r="I14" s="4">
        <v>73</v>
      </c>
      <c r="J14" s="203">
        <v>73</v>
      </c>
      <c r="K14" s="203">
        <v>79</v>
      </c>
      <c r="L14" s="414">
        <v>79</v>
      </c>
      <c r="M14" s="203">
        <v>79</v>
      </c>
      <c r="N14" s="203">
        <v>79</v>
      </c>
      <c r="O14" s="203">
        <v>79</v>
      </c>
      <c r="P14" s="4">
        <v>79</v>
      </c>
      <c r="Q14" s="4">
        <v>79</v>
      </c>
      <c r="R14" s="4">
        <v>79</v>
      </c>
      <c r="S14" s="4">
        <v>79</v>
      </c>
    </row>
    <row r="15" spans="1:20" customFormat="1" ht="12.75" hidden="1" x14ac:dyDescent="0.2">
      <c r="A15" s="81" t="s">
        <v>13</v>
      </c>
      <c r="B15" s="4">
        <v>39</v>
      </c>
      <c r="C15" s="4">
        <v>39</v>
      </c>
      <c r="D15" s="4">
        <v>39</v>
      </c>
      <c r="E15" s="4">
        <v>41</v>
      </c>
      <c r="F15" s="4">
        <v>41</v>
      </c>
      <c r="G15" s="4">
        <v>77</v>
      </c>
      <c r="H15" s="4">
        <v>77</v>
      </c>
      <c r="I15" s="4">
        <v>77</v>
      </c>
      <c r="J15" s="203">
        <v>77</v>
      </c>
      <c r="K15" s="203">
        <v>81</v>
      </c>
      <c r="L15" s="414">
        <v>86</v>
      </c>
      <c r="M15" s="203">
        <v>86</v>
      </c>
      <c r="N15" s="203">
        <v>86</v>
      </c>
      <c r="O15" s="203">
        <v>86</v>
      </c>
      <c r="P15" s="4">
        <v>86</v>
      </c>
      <c r="Q15" s="4">
        <v>86</v>
      </c>
      <c r="R15" s="4">
        <v>86</v>
      </c>
      <c r="S15" s="4">
        <v>86</v>
      </c>
    </row>
    <row r="16" spans="1:20" customFormat="1" ht="12.75" hidden="1" x14ac:dyDescent="0.2">
      <c r="A16" s="81" t="s">
        <v>15</v>
      </c>
      <c r="B16" s="4">
        <v>42</v>
      </c>
      <c r="C16" s="4">
        <v>42</v>
      </c>
      <c r="D16" s="4">
        <v>42</v>
      </c>
      <c r="E16" s="4">
        <v>42</v>
      </c>
      <c r="F16" s="4">
        <v>42</v>
      </c>
      <c r="G16" s="4">
        <v>63</v>
      </c>
      <c r="H16" s="4">
        <v>63</v>
      </c>
      <c r="I16" s="4">
        <v>63</v>
      </c>
      <c r="J16" s="203">
        <v>63</v>
      </c>
      <c r="K16" s="203">
        <v>67</v>
      </c>
      <c r="L16" s="414">
        <v>67</v>
      </c>
      <c r="M16" s="203">
        <v>67</v>
      </c>
      <c r="N16" s="203">
        <v>67</v>
      </c>
      <c r="O16" s="203">
        <v>67</v>
      </c>
      <c r="P16" s="4">
        <v>67</v>
      </c>
      <c r="Q16" s="4">
        <v>67</v>
      </c>
      <c r="R16" s="4">
        <v>67</v>
      </c>
      <c r="S16" s="4">
        <v>67</v>
      </c>
    </row>
    <row r="17" spans="1:66" customFormat="1" ht="12.75" hidden="1" x14ac:dyDescent="0.2">
      <c r="A17" s="81" t="s">
        <v>14</v>
      </c>
      <c r="B17" s="37" t="s">
        <v>40</v>
      </c>
      <c r="C17" s="37" t="s">
        <v>40</v>
      </c>
      <c r="D17" s="37" t="s">
        <v>40</v>
      </c>
      <c r="E17" s="37" t="s">
        <v>40</v>
      </c>
      <c r="F17" s="37" t="s">
        <v>40</v>
      </c>
      <c r="G17" s="37" t="s">
        <v>40</v>
      </c>
      <c r="H17" s="37" t="s">
        <v>40</v>
      </c>
      <c r="I17" s="37" t="s">
        <v>40</v>
      </c>
      <c r="J17" s="203">
        <v>1</v>
      </c>
      <c r="K17" s="203">
        <v>5</v>
      </c>
      <c r="L17" s="414">
        <v>5</v>
      </c>
      <c r="M17" s="203">
        <v>5</v>
      </c>
      <c r="N17" s="203">
        <v>5</v>
      </c>
      <c r="O17" s="203">
        <v>5</v>
      </c>
      <c r="P17" s="4">
        <v>5</v>
      </c>
      <c r="Q17" s="4">
        <v>5</v>
      </c>
      <c r="R17" s="4">
        <v>5</v>
      </c>
      <c r="S17" s="4">
        <v>5</v>
      </c>
    </row>
    <row r="18" spans="1:66" customFormat="1" ht="12.75" hidden="1" x14ac:dyDescent="0.2">
      <c r="A18" s="81" t="s">
        <v>142</v>
      </c>
      <c r="B18" s="4">
        <v>11</v>
      </c>
      <c r="C18" s="4">
        <v>11</v>
      </c>
      <c r="D18" s="4" t="s">
        <v>40</v>
      </c>
      <c r="E18" s="4" t="s">
        <v>40</v>
      </c>
      <c r="F18" s="4" t="s">
        <v>40</v>
      </c>
      <c r="G18" s="4" t="s">
        <v>40</v>
      </c>
      <c r="H18" s="4" t="s">
        <v>40</v>
      </c>
      <c r="I18" s="4" t="s">
        <v>40</v>
      </c>
      <c r="J18" s="203" t="s">
        <v>40</v>
      </c>
      <c r="K18" s="203">
        <v>8</v>
      </c>
      <c r="L18" s="414">
        <v>25</v>
      </c>
      <c r="M18" s="203">
        <v>25</v>
      </c>
      <c r="N18" s="203">
        <v>25</v>
      </c>
      <c r="O18" s="203">
        <v>25</v>
      </c>
      <c r="P18" s="4">
        <v>25</v>
      </c>
      <c r="Q18" s="4">
        <v>25</v>
      </c>
      <c r="R18" s="4">
        <v>25</v>
      </c>
      <c r="S18" s="4">
        <v>25</v>
      </c>
    </row>
    <row r="19" spans="1:66" customFormat="1" ht="12.75" hidden="1" x14ac:dyDescent="0.2">
      <c r="A19" s="81" t="s">
        <v>11</v>
      </c>
      <c r="B19" s="4">
        <v>8</v>
      </c>
      <c r="C19" s="4">
        <v>8</v>
      </c>
      <c r="D19" s="4">
        <v>11</v>
      </c>
      <c r="E19" s="4">
        <v>11</v>
      </c>
      <c r="F19" s="4">
        <v>11</v>
      </c>
      <c r="G19" s="4">
        <v>44</v>
      </c>
      <c r="H19" s="4">
        <v>48</v>
      </c>
      <c r="I19" s="4">
        <v>48</v>
      </c>
      <c r="J19" s="203">
        <v>50</v>
      </c>
      <c r="K19" s="203">
        <v>50</v>
      </c>
      <c r="L19" s="414">
        <v>52</v>
      </c>
      <c r="M19" s="203">
        <v>52</v>
      </c>
      <c r="N19" s="203">
        <v>52</v>
      </c>
      <c r="O19" s="203">
        <v>52</v>
      </c>
      <c r="P19" s="4">
        <v>52</v>
      </c>
      <c r="Q19" s="4">
        <v>52</v>
      </c>
      <c r="R19" s="4">
        <v>52</v>
      </c>
      <c r="S19" s="4">
        <v>52</v>
      </c>
    </row>
    <row r="20" spans="1:66" customFormat="1" ht="12.75" hidden="1" x14ac:dyDescent="0.2">
      <c r="A20" s="81" t="s">
        <v>18</v>
      </c>
      <c r="B20" s="4">
        <v>16</v>
      </c>
      <c r="C20" s="4">
        <v>16</v>
      </c>
      <c r="D20" s="4" t="s">
        <v>40</v>
      </c>
      <c r="E20" s="4" t="s">
        <v>40</v>
      </c>
      <c r="F20" s="4" t="s">
        <v>40</v>
      </c>
      <c r="G20" s="4" t="s">
        <v>40</v>
      </c>
      <c r="H20" s="4" t="s">
        <v>40</v>
      </c>
      <c r="I20" s="4" t="s">
        <v>40</v>
      </c>
      <c r="J20" s="203" t="s">
        <v>40</v>
      </c>
      <c r="K20" s="203">
        <v>7</v>
      </c>
      <c r="L20" s="414">
        <v>10</v>
      </c>
      <c r="M20" s="203">
        <v>10</v>
      </c>
      <c r="N20" s="203">
        <v>10</v>
      </c>
      <c r="O20" s="203">
        <v>10</v>
      </c>
      <c r="P20" s="4">
        <v>10</v>
      </c>
      <c r="Q20" s="4">
        <v>10</v>
      </c>
      <c r="R20" s="4">
        <v>10</v>
      </c>
      <c r="S20" s="4">
        <v>10</v>
      </c>
    </row>
    <row r="21" spans="1:66" s="136" customFormat="1" ht="18" hidden="1" customHeight="1" x14ac:dyDescent="0.2">
      <c r="A21" s="81" t="s">
        <v>9</v>
      </c>
      <c r="B21" s="4">
        <v>51</v>
      </c>
      <c r="C21" s="4">
        <v>51</v>
      </c>
      <c r="D21" s="4">
        <v>8</v>
      </c>
      <c r="E21" s="4">
        <v>8</v>
      </c>
      <c r="F21" s="4">
        <v>9</v>
      </c>
      <c r="G21" s="4">
        <v>23</v>
      </c>
      <c r="H21" s="4">
        <v>23</v>
      </c>
      <c r="I21" s="4">
        <v>23</v>
      </c>
      <c r="J21" s="203">
        <v>23</v>
      </c>
      <c r="K21" s="203">
        <v>24</v>
      </c>
      <c r="L21" s="414">
        <v>24</v>
      </c>
      <c r="M21" s="203">
        <v>24</v>
      </c>
      <c r="N21" s="203">
        <v>24</v>
      </c>
      <c r="O21" s="203">
        <v>24</v>
      </c>
      <c r="P21" s="4">
        <v>24</v>
      </c>
      <c r="Q21" s="4">
        <v>24</v>
      </c>
      <c r="R21" s="4">
        <v>24</v>
      </c>
      <c r="S21" s="4">
        <v>24</v>
      </c>
    </row>
    <row r="22" spans="1:66" customFormat="1" ht="12.75" hidden="1" x14ac:dyDescent="0.2">
      <c r="A22" s="81" t="s">
        <v>39</v>
      </c>
      <c r="B22" s="37" t="s">
        <v>40</v>
      </c>
      <c r="C22" s="37" t="s">
        <v>40</v>
      </c>
      <c r="D22" s="37">
        <v>16</v>
      </c>
      <c r="E22" s="37">
        <v>16</v>
      </c>
      <c r="F22" s="37">
        <v>16</v>
      </c>
      <c r="G22" s="37">
        <v>44</v>
      </c>
      <c r="H22" s="37">
        <v>44</v>
      </c>
      <c r="I22" s="4">
        <v>44</v>
      </c>
      <c r="J22" s="203">
        <v>44</v>
      </c>
      <c r="K22" s="203">
        <v>49</v>
      </c>
      <c r="L22" s="414">
        <v>49</v>
      </c>
      <c r="M22" s="203">
        <v>49</v>
      </c>
      <c r="N22" s="203">
        <v>49</v>
      </c>
      <c r="O22" s="203">
        <v>49</v>
      </c>
      <c r="P22" s="4">
        <v>49</v>
      </c>
      <c r="Q22" s="4">
        <v>49</v>
      </c>
      <c r="R22" s="4">
        <v>49</v>
      </c>
      <c r="S22" s="4">
        <v>49</v>
      </c>
    </row>
    <row r="23" spans="1:66" customFormat="1" ht="21.75" customHeight="1" x14ac:dyDescent="0.2">
      <c r="A23" s="81" t="s">
        <v>3</v>
      </c>
      <c r="B23" s="37" t="s">
        <v>40</v>
      </c>
      <c r="C23" s="37" t="s">
        <v>40</v>
      </c>
      <c r="D23" s="37">
        <v>51</v>
      </c>
      <c r="E23" s="37">
        <v>51</v>
      </c>
      <c r="F23" s="37">
        <v>51</v>
      </c>
      <c r="G23" s="37">
        <v>83</v>
      </c>
      <c r="H23" s="37">
        <v>104</v>
      </c>
      <c r="I23" s="37">
        <v>104</v>
      </c>
      <c r="J23" s="203">
        <v>105</v>
      </c>
      <c r="K23" s="203">
        <v>108</v>
      </c>
      <c r="L23" s="414">
        <v>108</v>
      </c>
      <c r="M23" s="203">
        <v>108</v>
      </c>
      <c r="N23" s="203">
        <v>108</v>
      </c>
      <c r="O23" s="203">
        <v>108</v>
      </c>
      <c r="P23" s="4">
        <v>110</v>
      </c>
      <c r="Q23" s="4">
        <v>110</v>
      </c>
      <c r="R23" s="4">
        <v>110</v>
      </c>
      <c r="S23" s="4">
        <v>110</v>
      </c>
    </row>
    <row r="24" spans="1:66" customFormat="1" ht="17.25" hidden="1" customHeight="1" x14ac:dyDescent="0.2">
      <c r="A24" s="81" t="s">
        <v>12</v>
      </c>
      <c r="B24" s="54">
        <f t="shared" ref="B24:C24" si="0">B5-B21</f>
        <v>587</v>
      </c>
      <c r="C24" s="54">
        <f t="shared" si="0"/>
        <v>587</v>
      </c>
      <c r="D24" s="54" t="s">
        <v>40</v>
      </c>
      <c r="E24" s="54" t="s">
        <v>40</v>
      </c>
      <c r="F24" s="54" t="s">
        <v>40</v>
      </c>
      <c r="G24" s="54" t="s">
        <v>40</v>
      </c>
      <c r="H24" s="54" t="s">
        <v>40</v>
      </c>
      <c r="I24" s="54">
        <v>46</v>
      </c>
      <c r="J24" s="188">
        <v>46</v>
      </c>
      <c r="K24" s="188">
        <v>53</v>
      </c>
      <c r="L24" s="413">
        <v>55</v>
      </c>
      <c r="M24" s="187">
        <v>55</v>
      </c>
      <c r="N24" s="187">
        <v>55</v>
      </c>
      <c r="O24" s="187">
        <v>55</v>
      </c>
      <c r="P24" s="374">
        <v>55</v>
      </c>
      <c r="Q24" s="374">
        <v>55</v>
      </c>
      <c r="R24" s="374">
        <v>55</v>
      </c>
      <c r="S24" s="374">
        <v>55</v>
      </c>
    </row>
    <row r="25" spans="1:66" customFormat="1" ht="17.25" hidden="1" customHeight="1" x14ac:dyDescent="0.2">
      <c r="A25" s="81" t="s">
        <v>4</v>
      </c>
      <c r="B25" s="54"/>
      <c r="C25" s="54"/>
      <c r="D25" s="54" t="s">
        <v>40</v>
      </c>
      <c r="E25" s="54" t="s">
        <v>40</v>
      </c>
      <c r="F25" s="54" t="s">
        <v>40</v>
      </c>
      <c r="G25" s="54" t="s">
        <v>40</v>
      </c>
      <c r="H25" s="54" t="s">
        <v>40</v>
      </c>
      <c r="I25" s="54" t="s">
        <v>40</v>
      </c>
      <c r="J25" s="188" t="s">
        <v>40</v>
      </c>
      <c r="K25" s="188">
        <v>10</v>
      </c>
      <c r="L25" s="413">
        <v>10</v>
      </c>
      <c r="M25" s="187">
        <v>10</v>
      </c>
      <c r="N25" s="187">
        <v>10</v>
      </c>
      <c r="O25" s="187">
        <v>10</v>
      </c>
      <c r="P25" s="374">
        <v>10</v>
      </c>
      <c r="Q25" s="374">
        <v>10</v>
      </c>
      <c r="R25" s="374">
        <v>10</v>
      </c>
      <c r="S25" s="374">
        <v>10</v>
      </c>
    </row>
    <row r="26" spans="1:66" customFormat="1" ht="17.25" hidden="1" customHeight="1" x14ac:dyDescent="0.2">
      <c r="A26" s="81" t="s">
        <v>42</v>
      </c>
      <c r="B26" s="54"/>
      <c r="C26" s="54"/>
      <c r="D26" s="54" t="s">
        <v>40</v>
      </c>
      <c r="E26" s="54" t="s">
        <v>40</v>
      </c>
      <c r="F26" s="54" t="s">
        <v>40</v>
      </c>
      <c r="G26" s="54" t="s">
        <v>40</v>
      </c>
      <c r="H26" s="54" t="s">
        <v>40</v>
      </c>
      <c r="I26" s="54" t="s">
        <v>40</v>
      </c>
      <c r="J26" s="188">
        <v>1</v>
      </c>
      <c r="K26" s="188">
        <v>8</v>
      </c>
      <c r="L26" s="413">
        <v>14</v>
      </c>
      <c r="M26" s="187">
        <v>14</v>
      </c>
      <c r="N26" s="187">
        <v>14</v>
      </c>
      <c r="O26" s="187">
        <v>14</v>
      </c>
      <c r="P26" s="374">
        <v>14</v>
      </c>
      <c r="Q26" s="374">
        <v>14</v>
      </c>
      <c r="R26" s="374">
        <v>14</v>
      </c>
      <c r="S26" s="374">
        <v>14</v>
      </c>
    </row>
    <row r="27" spans="1:66" customFormat="1" ht="21.75" customHeight="1" x14ac:dyDescent="0.2">
      <c r="A27" s="81" t="s">
        <v>111</v>
      </c>
      <c r="B27" s="54"/>
      <c r="C27" s="54"/>
      <c r="D27" s="54">
        <f>D5-D23</f>
        <v>587</v>
      </c>
      <c r="E27" s="54">
        <f t="shared" ref="E27:P27" si="1">E5-E23</f>
        <v>595</v>
      </c>
      <c r="F27" s="54">
        <f t="shared" si="1"/>
        <v>649</v>
      </c>
      <c r="G27" s="54">
        <f t="shared" si="1"/>
        <v>928</v>
      </c>
      <c r="H27" s="54">
        <f t="shared" si="1"/>
        <v>993</v>
      </c>
      <c r="I27" s="54">
        <f t="shared" si="1"/>
        <v>1040</v>
      </c>
      <c r="J27" s="188">
        <f t="shared" si="1"/>
        <v>1073</v>
      </c>
      <c r="K27" s="188">
        <f t="shared" si="1"/>
        <v>1182</v>
      </c>
      <c r="L27" s="393">
        <f t="shared" si="1"/>
        <v>1217</v>
      </c>
      <c r="M27" s="188">
        <f t="shared" si="1"/>
        <v>1217</v>
      </c>
      <c r="N27" s="188">
        <f t="shared" si="1"/>
        <v>1217</v>
      </c>
      <c r="O27" s="188">
        <f t="shared" si="1"/>
        <v>1217</v>
      </c>
      <c r="P27" s="54">
        <f t="shared" si="1"/>
        <v>1649</v>
      </c>
      <c r="Q27" s="54">
        <f t="shared" ref="Q27:R27" si="2">Q5-Q23</f>
        <v>1749</v>
      </c>
      <c r="R27" s="54">
        <f t="shared" si="2"/>
        <v>1775</v>
      </c>
      <c r="S27" s="54">
        <f t="shared" ref="S27" si="3">S5-S23</f>
        <v>1774</v>
      </c>
    </row>
    <row r="28" spans="1:66" customFormat="1" ht="5.25" customHeight="1" x14ac:dyDescent="0.2">
      <c r="A28" s="82"/>
      <c r="B28" s="89"/>
      <c r="C28" s="89"/>
      <c r="D28" s="89"/>
      <c r="E28" s="89"/>
      <c r="F28" s="89"/>
      <c r="G28" s="89"/>
      <c r="H28" s="91"/>
      <c r="I28" s="91"/>
      <c r="J28" s="276"/>
      <c r="K28" s="206"/>
      <c r="L28" s="416"/>
      <c r="M28" s="206"/>
      <c r="N28" s="206"/>
      <c r="O28" s="206"/>
      <c r="P28" s="89"/>
      <c r="Q28" s="89"/>
      <c r="R28" s="89"/>
      <c r="S28" s="89"/>
    </row>
    <row r="29" spans="1:66" s="161" customFormat="1" ht="11.1" customHeight="1" x14ac:dyDescent="0.2">
      <c r="A29" s="162" t="s">
        <v>341</v>
      </c>
      <c r="J29" s="277"/>
      <c r="K29" s="277"/>
      <c r="L29" s="277"/>
      <c r="M29" s="277"/>
      <c r="N29" s="277"/>
      <c r="O29" s="277"/>
      <c r="P29" s="277"/>
      <c r="Q29" s="277"/>
      <c r="R29" s="277"/>
    </row>
    <row r="30" spans="1:66" customFormat="1" ht="11.1" customHeight="1" x14ac:dyDescent="0.2">
      <c r="A30" s="100" t="s">
        <v>194</v>
      </c>
      <c r="B30" s="56"/>
      <c r="C30" s="56"/>
      <c r="D30" s="56"/>
      <c r="E30" s="56"/>
      <c r="F30" s="56"/>
      <c r="H30" s="1"/>
      <c r="I30" s="1"/>
      <c r="J30" s="111"/>
      <c r="K30" s="137"/>
      <c r="L30" s="137"/>
      <c r="M30" s="137"/>
      <c r="N30" s="137"/>
      <c r="O30" s="137"/>
      <c r="P30" s="137"/>
      <c r="Q30" s="137"/>
      <c r="R30" s="137"/>
    </row>
    <row r="31" spans="1:66" customFormat="1" ht="12.75" customHeight="1" x14ac:dyDescent="0.2">
      <c r="A31" s="100"/>
      <c r="B31" s="56"/>
      <c r="C31" s="56"/>
      <c r="D31" s="56"/>
      <c r="E31" s="56"/>
      <c r="F31" s="56"/>
      <c r="H31" s="1"/>
      <c r="I31" s="1"/>
      <c r="J31" s="111"/>
      <c r="K31" s="137"/>
      <c r="L31" s="137"/>
      <c r="M31" s="137"/>
      <c r="N31" s="137"/>
      <c r="O31" s="137"/>
      <c r="P31" s="137"/>
      <c r="Q31" s="137"/>
      <c r="R31" s="137"/>
    </row>
    <row r="32" spans="1:66" s="58" customFormat="1" ht="15.75" customHeight="1" x14ac:dyDescent="0.2">
      <c r="A32" s="446" t="s">
        <v>336</v>
      </c>
      <c r="B32" s="446"/>
      <c r="C32" s="446"/>
      <c r="D32" s="446"/>
      <c r="E32" s="446"/>
      <c r="F32" s="446"/>
      <c r="G32" s="446"/>
      <c r="H32" s="446"/>
      <c r="I32" s="446"/>
      <c r="J32" s="446"/>
      <c r="K32" s="446"/>
      <c r="L32" s="446"/>
      <c r="M32" s="446"/>
      <c r="N32" s="446"/>
      <c r="O32" s="446"/>
      <c r="P32" s="446"/>
      <c r="Q32" s="446"/>
      <c r="R32" s="446"/>
      <c r="S32" s="446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7"/>
      <c r="BM32" s="57"/>
      <c r="BN32" s="57"/>
    </row>
    <row r="33" spans="1:68" s="60" customFormat="1" ht="12.75" x14ac:dyDescent="0.2">
      <c r="A33" s="4" t="s">
        <v>110</v>
      </c>
      <c r="B33" s="37"/>
      <c r="C33" s="37"/>
      <c r="D33" s="37"/>
      <c r="E33" s="37"/>
      <c r="F33" s="37"/>
      <c r="G33" s="37"/>
      <c r="H33" s="37"/>
      <c r="I33" s="4"/>
      <c r="J33" s="194"/>
      <c r="K33" s="194"/>
      <c r="L33" s="194"/>
      <c r="M33" s="194"/>
      <c r="N33" s="194"/>
      <c r="O33" s="194"/>
      <c r="P33" s="194"/>
      <c r="Q33" s="194"/>
      <c r="R33" s="194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</row>
    <row r="34" spans="1:68" s="60" customFormat="1" ht="5.0999999999999996" customHeight="1" x14ac:dyDescent="0.2">
      <c r="A34" s="61"/>
      <c r="B34" s="37"/>
      <c r="C34" s="37"/>
      <c r="D34" s="37"/>
      <c r="E34" s="37"/>
      <c r="F34" s="37"/>
      <c r="G34" s="37"/>
      <c r="H34" s="37"/>
      <c r="I34" s="4"/>
      <c r="J34" s="194"/>
      <c r="K34" s="194"/>
      <c r="L34" s="194"/>
      <c r="M34" s="194"/>
      <c r="N34" s="194"/>
      <c r="O34" s="194"/>
      <c r="P34" s="194"/>
      <c r="Q34" s="194"/>
      <c r="R34" s="194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</row>
    <row r="35" spans="1:68" s="58" customFormat="1" ht="26.45" customHeight="1" x14ac:dyDescent="0.2">
      <c r="A35" s="154" t="s">
        <v>322</v>
      </c>
      <c r="B35" s="76">
        <v>2007</v>
      </c>
      <c r="C35" s="76">
        <v>2008</v>
      </c>
      <c r="D35" s="76">
        <v>2009</v>
      </c>
      <c r="E35" s="76">
        <v>2010</v>
      </c>
      <c r="F35" s="76">
        <v>2011</v>
      </c>
      <c r="G35" s="76">
        <v>2012</v>
      </c>
      <c r="H35" s="76">
        <v>2013</v>
      </c>
      <c r="I35" s="76">
        <v>2014</v>
      </c>
      <c r="J35" s="281">
        <v>2015</v>
      </c>
      <c r="K35" s="281">
        <v>2016</v>
      </c>
      <c r="L35" s="417">
        <v>2017</v>
      </c>
      <c r="M35" s="281">
        <v>2018</v>
      </c>
      <c r="N35" s="281">
        <v>2019</v>
      </c>
      <c r="O35" s="281">
        <v>2020</v>
      </c>
      <c r="P35" s="281">
        <v>2021</v>
      </c>
      <c r="Q35" s="281">
        <v>2022</v>
      </c>
      <c r="R35" s="281">
        <v>2023</v>
      </c>
      <c r="S35" s="281">
        <v>2024</v>
      </c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57"/>
      <c r="BO35" s="57"/>
    </row>
    <row r="36" spans="1:68" s="58" customFormat="1" ht="8.25" customHeight="1" x14ac:dyDescent="0.2">
      <c r="A36" s="78"/>
      <c r="B36" s="37"/>
      <c r="C36" s="37"/>
      <c r="D36" s="37"/>
      <c r="E36" s="37"/>
      <c r="F36" s="37"/>
      <c r="G36" s="59"/>
      <c r="H36" s="59"/>
      <c r="I36" s="59"/>
      <c r="J36" s="194"/>
      <c r="K36" s="280"/>
      <c r="L36" s="418"/>
      <c r="M36" s="280"/>
      <c r="N36" s="280"/>
      <c r="O36" s="280"/>
      <c r="P36" s="280"/>
      <c r="Q36" s="280"/>
      <c r="R36" s="280"/>
      <c r="S36" s="280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</row>
    <row r="37" spans="1:68" s="58" customFormat="1" ht="21.75" customHeight="1" x14ac:dyDescent="0.2">
      <c r="A37" s="87" t="s">
        <v>204</v>
      </c>
      <c r="B37" s="53">
        <v>225</v>
      </c>
      <c r="C37" s="53">
        <v>239</v>
      </c>
      <c r="D37" s="53">
        <v>246</v>
      </c>
      <c r="E37" s="53">
        <v>258</v>
      </c>
      <c r="F37" s="53">
        <v>204</v>
      </c>
      <c r="G37" s="53">
        <v>203</v>
      </c>
      <c r="H37" s="53">
        <v>181</v>
      </c>
      <c r="I37" s="53">
        <v>194</v>
      </c>
      <c r="J37" s="220">
        <v>176</v>
      </c>
      <c r="K37" s="220">
        <v>180</v>
      </c>
      <c r="L37" s="419">
        <v>162</v>
      </c>
      <c r="M37" s="220">
        <v>134</v>
      </c>
      <c r="N37" s="220">
        <v>160</v>
      </c>
      <c r="O37" s="220">
        <v>101</v>
      </c>
      <c r="P37" s="220">
        <v>142</v>
      </c>
      <c r="Q37" s="220">
        <v>122</v>
      </c>
      <c r="R37" s="220">
        <v>137</v>
      </c>
      <c r="S37" s="220">
        <v>130</v>
      </c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</row>
    <row r="38" spans="1:68" s="58" customFormat="1" ht="21.75" customHeight="1" x14ac:dyDescent="0.2">
      <c r="A38" s="77" t="s">
        <v>3</v>
      </c>
      <c r="B38" s="37">
        <v>19</v>
      </c>
      <c r="C38" s="37">
        <v>12</v>
      </c>
      <c r="D38" s="37">
        <v>10</v>
      </c>
      <c r="E38" s="37">
        <v>13</v>
      </c>
      <c r="F38" s="37">
        <v>4</v>
      </c>
      <c r="G38" s="37">
        <v>7</v>
      </c>
      <c r="H38" s="37">
        <v>12</v>
      </c>
      <c r="I38" s="37">
        <v>8</v>
      </c>
      <c r="J38" s="194">
        <v>7</v>
      </c>
      <c r="K38" s="194">
        <v>8</v>
      </c>
      <c r="L38" s="418">
        <v>6</v>
      </c>
      <c r="M38" s="280">
        <v>3</v>
      </c>
      <c r="N38" s="280">
        <v>6</v>
      </c>
      <c r="O38" s="280">
        <v>1</v>
      </c>
      <c r="P38" s="280">
        <v>2</v>
      </c>
      <c r="Q38" s="280">
        <v>3</v>
      </c>
      <c r="R38" s="280">
        <v>1</v>
      </c>
      <c r="S38" s="280">
        <v>1</v>
      </c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</row>
    <row r="39" spans="1:68" s="58" customFormat="1" ht="21.75" customHeight="1" x14ac:dyDescent="0.2">
      <c r="A39" s="77" t="s">
        <v>111</v>
      </c>
      <c r="B39" s="37">
        <v>206</v>
      </c>
      <c r="C39" s="37">
        <v>227</v>
      </c>
      <c r="D39" s="37">
        <v>236</v>
      </c>
      <c r="E39" s="37">
        <v>245</v>
      </c>
      <c r="F39" s="37">
        <v>200</v>
      </c>
      <c r="G39" s="37">
        <v>196</v>
      </c>
      <c r="H39" s="37">
        <v>169</v>
      </c>
      <c r="I39" s="37">
        <v>186</v>
      </c>
      <c r="J39" s="194">
        <v>169</v>
      </c>
      <c r="K39" s="194">
        <v>172</v>
      </c>
      <c r="L39" s="418">
        <v>156</v>
      </c>
      <c r="M39" s="280">
        <f t="shared" ref="M39:S39" si="4">M37-M38</f>
        <v>131</v>
      </c>
      <c r="N39" s="280">
        <f t="shared" si="4"/>
        <v>154</v>
      </c>
      <c r="O39" s="280">
        <f t="shared" si="4"/>
        <v>100</v>
      </c>
      <c r="P39" s="280">
        <f t="shared" si="4"/>
        <v>140</v>
      </c>
      <c r="Q39" s="280">
        <f t="shared" si="4"/>
        <v>119</v>
      </c>
      <c r="R39" s="280">
        <f t="shared" si="4"/>
        <v>136</v>
      </c>
      <c r="S39" s="280">
        <f t="shared" si="4"/>
        <v>129</v>
      </c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</row>
    <row r="40" spans="1:68" s="58" customFormat="1" ht="5.0999999999999996" customHeight="1" x14ac:dyDescent="0.2">
      <c r="A40" s="92"/>
      <c r="B40" s="85"/>
      <c r="C40" s="85"/>
      <c r="D40" s="85"/>
      <c r="E40" s="85"/>
      <c r="F40" s="85"/>
      <c r="G40" s="85"/>
      <c r="H40" s="85"/>
      <c r="I40" s="85"/>
      <c r="J40" s="211"/>
      <c r="K40" s="211"/>
      <c r="L40" s="290"/>
      <c r="M40" s="211"/>
      <c r="N40" s="211"/>
      <c r="O40" s="211"/>
      <c r="P40" s="211"/>
      <c r="Q40" s="211"/>
      <c r="R40" s="211"/>
      <c r="S40" s="211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</row>
    <row r="41" spans="1:68" s="60" customFormat="1" ht="11.25" customHeight="1" x14ac:dyDescent="0.2">
      <c r="A41" s="517" t="s">
        <v>184</v>
      </c>
      <c r="B41" s="517"/>
      <c r="C41" s="517"/>
      <c r="D41" s="517"/>
      <c r="E41" s="517"/>
      <c r="F41" s="517"/>
      <c r="G41" s="517"/>
      <c r="H41" s="517"/>
      <c r="I41" s="517"/>
      <c r="J41" s="517"/>
      <c r="K41" s="517"/>
      <c r="L41" s="517"/>
      <c r="M41" s="517"/>
      <c r="N41" s="517"/>
      <c r="O41" s="517"/>
      <c r="P41" s="517"/>
      <c r="Q41" s="517"/>
      <c r="R41" s="517"/>
      <c r="S41" s="517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</row>
    <row r="42" spans="1:68" s="60" customFormat="1" ht="11.1" customHeight="1" x14ac:dyDescent="0.2">
      <c r="A42" s="101" t="s">
        <v>97</v>
      </c>
      <c r="B42" s="64"/>
      <c r="C42" s="64"/>
      <c r="D42" s="39"/>
      <c r="E42" s="39"/>
      <c r="F42" s="39"/>
      <c r="G42" s="39"/>
      <c r="H42" s="39"/>
      <c r="I42" s="12"/>
      <c r="J42" s="167"/>
      <c r="K42" s="167"/>
      <c r="L42" s="167"/>
      <c r="M42" s="167"/>
      <c r="N42" s="194"/>
      <c r="O42" s="194"/>
      <c r="P42" s="194"/>
      <c r="Q42" s="194"/>
      <c r="R42" s="194"/>
      <c r="S42" s="59"/>
      <c r="T42" s="59"/>
      <c r="U42" s="59"/>
      <c r="V42" s="59"/>
      <c r="W42" s="59"/>
      <c r="X42" s="59"/>
      <c r="Y42" s="370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</row>
    <row r="43" spans="1:68" s="60" customFormat="1" ht="13.5" customHeight="1" x14ac:dyDescent="0.2">
      <c r="A43" s="101"/>
      <c r="B43" s="64"/>
      <c r="C43" s="64"/>
      <c r="D43" s="39"/>
      <c r="E43" s="39"/>
      <c r="F43" s="39"/>
      <c r="G43" s="39"/>
      <c r="H43" s="39"/>
      <c r="I43" s="12"/>
      <c r="J43" s="167"/>
      <c r="K43" s="167"/>
      <c r="L43" s="167"/>
      <c r="M43" s="167"/>
      <c r="N43" s="194"/>
      <c r="O43" s="194"/>
      <c r="P43" s="194"/>
      <c r="Q43" s="194"/>
      <c r="R43" s="194"/>
      <c r="S43" s="59"/>
      <c r="T43" s="59"/>
      <c r="U43" s="59"/>
      <c r="V43" s="59"/>
      <c r="W43" s="59"/>
      <c r="X43" s="59"/>
      <c r="Y43" s="370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</row>
    <row r="44" spans="1:68" s="60" customFormat="1" ht="12.95" customHeight="1" x14ac:dyDescent="0.2">
      <c r="A44" s="446" t="s">
        <v>338</v>
      </c>
      <c r="B44" s="446"/>
      <c r="C44" s="446"/>
      <c r="D44" s="446"/>
      <c r="E44" s="446"/>
      <c r="F44" s="446"/>
      <c r="G44" s="446"/>
      <c r="H44" s="446"/>
      <c r="I44" s="446"/>
      <c r="J44" s="446"/>
      <c r="K44" s="446"/>
      <c r="L44" s="446"/>
      <c r="M44" s="446"/>
      <c r="N44" s="446"/>
      <c r="O44" s="446"/>
      <c r="P44" s="446"/>
      <c r="Q44" s="446"/>
      <c r="R44" s="446"/>
      <c r="S44" s="446"/>
      <c r="T44" s="446"/>
      <c r="U44" s="59"/>
      <c r="V44" s="59"/>
      <c r="W44" s="59"/>
      <c r="X44" s="59"/>
      <c r="Y44" s="370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</row>
    <row r="45" spans="1:68" ht="12.95" customHeight="1" x14ac:dyDescent="0.2">
      <c r="A45" s="446" t="s">
        <v>350</v>
      </c>
      <c r="B45" s="446"/>
      <c r="C45" s="446"/>
      <c r="D45" s="446"/>
      <c r="E45" s="446"/>
      <c r="F45" s="446"/>
      <c r="G45" s="446"/>
      <c r="H45" s="446"/>
      <c r="I45" s="446"/>
      <c r="J45" s="446"/>
      <c r="K45" s="446"/>
      <c r="L45" s="446"/>
      <c r="M45" s="446"/>
      <c r="N45" s="446"/>
      <c r="O45" s="446"/>
      <c r="P45" s="446"/>
      <c r="Q45" s="446"/>
      <c r="R45" s="446"/>
      <c r="S45" s="446"/>
      <c r="T45" s="446"/>
    </row>
    <row r="46" spans="1:68" ht="5.0999999999999996" customHeight="1" x14ac:dyDescent="0.2">
      <c r="A46" s="1"/>
      <c r="F46" s="1"/>
      <c r="G46"/>
      <c r="H46"/>
      <c r="I46"/>
      <c r="J46" s="137"/>
      <c r="K46" s="137"/>
      <c r="L46" s="137"/>
      <c r="M46" s="137"/>
      <c r="S46" s="1"/>
    </row>
    <row r="47" spans="1:68" ht="12.75" customHeight="1" x14ac:dyDescent="0.2">
      <c r="A47" s="520" t="s">
        <v>322</v>
      </c>
      <c r="B47" s="519">
        <v>2014</v>
      </c>
      <c r="C47" s="518"/>
      <c r="D47" s="518">
        <v>2015</v>
      </c>
      <c r="E47" s="518"/>
      <c r="F47" s="84"/>
      <c r="G47" s="518"/>
      <c r="H47" s="518"/>
      <c r="I47" s="84"/>
      <c r="J47" s="450">
        <v>2017</v>
      </c>
      <c r="K47" s="450"/>
      <c r="L47" s="243"/>
      <c r="M47" s="450">
        <v>2019</v>
      </c>
      <c r="N47" s="450"/>
      <c r="O47" s="210"/>
      <c r="P47" s="450">
        <v>2020</v>
      </c>
      <c r="Q47" s="450"/>
      <c r="R47" s="210"/>
      <c r="S47" s="450">
        <v>2021</v>
      </c>
      <c r="T47" s="450"/>
      <c r="BO47" s="63"/>
      <c r="BP47" s="63"/>
    </row>
    <row r="48" spans="1:68" ht="41.25" customHeight="1" x14ac:dyDescent="0.2">
      <c r="A48" s="521"/>
      <c r="B48" s="14" t="s">
        <v>58</v>
      </c>
      <c r="C48" s="14" t="s">
        <v>59</v>
      </c>
      <c r="D48" s="14" t="s">
        <v>58</v>
      </c>
      <c r="E48" s="14" t="s">
        <v>59</v>
      </c>
      <c r="F48" s="160"/>
      <c r="G48" s="14"/>
      <c r="H48" s="14"/>
      <c r="I48" s="160"/>
      <c r="J48" s="208" t="s">
        <v>58</v>
      </c>
      <c r="K48" s="208" t="s">
        <v>59</v>
      </c>
      <c r="L48" s="219"/>
      <c r="M48" s="208" t="s">
        <v>58</v>
      </c>
      <c r="N48" s="208" t="s">
        <v>59</v>
      </c>
      <c r="O48" s="186"/>
      <c r="P48" s="208" t="s">
        <v>58</v>
      </c>
      <c r="Q48" s="208" t="s">
        <v>59</v>
      </c>
      <c r="R48" s="186"/>
      <c r="S48" s="208" t="s">
        <v>58</v>
      </c>
      <c r="T48" s="208" t="s">
        <v>59</v>
      </c>
      <c r="BO48" s="63"/>
      <c r="BP48" s="63"/>
    </row>
    <row r="49" spans="1:68" ht="6" customHeight="1" x14ac:dyDescent="0.2">
      <c r="A49" s="77"/>
      <c r="B49"/>
      <c r="C49"/>
      <c r="D49"/>
      <c r="E49"/>
      <c r="F49"/>
      <c r="G49"/>
      <c r="H49"/>
      <c r="I49"/>
      <c r="J49" s="137"/>
      <c r="K49" s="137"/>
      <c r="L49" s="421"/>
      <c r="M49" s="421"/>
      <c r="N49" s="422"/>
      <c r="O49" s="210"/>
      <c r="P49" s="421"/>
      <c r="Q49" s="422"/>
      <c r="R49" s="210"/>
      <c r="S49" s="421"/>
      <c r="T49" s="422"/>
      <c r="BO49" s="63"/>
      <c r="BP49" s="63"/>
    </row>
    <row r="50" spans="1:68" ht="21.95" customHeight="1" x14ac:dyDescent="0.2">
      <c r="A50" s="87" t="s">
        <v>204</v>
      </c>
      <c r="B50" s="51">
        <v>1838</v>
      </c>
      <c r="C50" s="51">
        <v>450000</v>
      </c>
      <c r="D50" s="51">
        <v>1854</v>
      </c>
      <c r="E50" s="51">
        <v>501681</v>
      </c>
      <c r="F50" s="51"/>
      <c r="G50" s="51"/>
      <c r="H50" s="51"/>
      <c r="I50" s="51"/>
      <c r="J50" s="185">
        <v>1874</v>
      </c>
      <c r="K50" s="185">
        <v>545508</v>
      </c>
      <c r="L50" s="185"/>
      <c r="M50" s="185">
        <v>1874</v>
      </c>
      <c r="N50" s="185">
        <v>561349</v>
      </c>
      <c r="P50" s="185">
        <v>1860</v>
      </c>
      <c r="Q50" s="185">
        <v>567820</v>
      </c>
      <c r="S50" s="185">
        <v>1874</v>
      </c>
      <c r="T50" s="185">
        <v>606269</v>
      </c>
      <c r="BO50" s="63"/>
      <c r="BP50" s="63"/>
    </row>
    <row r="51" spans="1:68" ht="21.95" customHeight="1" x14ac:dyDescent="0.2">
      <c r="A51" s="81" t="s">
        <v>3</v>
      </c>
      <c r="B51" s="52">
        <v>109</v>
      </c>
      <c r="C51" s="52">
        <v>53922</v>
      </c>
      <c r="D51" s="52">
        <v>109</v>
      </c>
      <c r="E51" s="52">
        <v>56094</v>
      </c>
      <c r="F51" s="52"/>
      <c r="G51" s="52"/>
      <c r="H51" s="52"/>
      <c r="I51" s="52"/>
      <c r="J51" s="200">
        <v>110</v>
      </c>
      <c r="K51" s="200">
        <v>56849</v>
      </c>
      <c r="L51" s="200"/>
      <c r="M51" s="200">
        <v>110</v>
      </c>
      <c r="N51" s="200">
        <v>57271</v>
      </c>
      <c r="P51" s="200">
        <v>109</v>
      </c>
      <c r="Q51" s="200">
        <v>57779</v>
      </c>
      <c r="S51" s="200">
        <v>110</v>
      </c>
      <c r="T51" s="200">
        <v>60539</v>
      </c>
      <c r="BO51" s="63"/>
      <c r="BP51" s="63"/>
    </row>
    <row r="52" spans="1:68" ht="21.95" customHeight="1" x14ac:dyDescent="0.2">
      <c r="A52" s="81" t="s">
        <v>111</v>
      </c>
      <c r="B52" s="52">
        <v>1729</v>
      </c>
      <c r="C52" s="52">
        <v>396078</v>
      </c>
      <c r="D52" s="52">
        <v>1745</v>
      </c>
      <c r="E52" s="52">
        <v>445587</v>
      </c>
      <c r="F52" s="52"/>
      <c r="G52" s="52"/>
      <c r="H52" s="52"/>
      <c r="I52" s="52"/>
      <c r="J52" s="200">
        <v>1764</v>
      </c>
      <c r="K52" s="200">
        <v>488659</v>
      </c>
      <c r="L52" s="200"/>
      <c r="M52" s="200">
        <v>1764</v>
      </c>
      <c r="N52" s="200">
        <v>504078</v>
      </c>
      <c r="P52" s="200">
        <v>1751</v>
      </c>
      <c r="Q52" s="200">
        <f>+Q50-Q51</f>
        <v>510041</v>
      </c>
      <c r="S52" s="200">
        <v>1764</v>
      </c>
      <c r="T52" s="200">
        <v>545730</v>
      </c>
      <c r="BO52" s="63"/>
      <c r="BP52" s="63"/>
    </row>
    <row r="53" spans="1:68" ht="3.75" customHeight="1" x14ac:dyDescent="0.2">
      <c r="A53" s="82"/>
      <c r="B53" s="83"/>
      <c r="C53" s="83"/>
      <c r="D53" s="83"/>
      <c r="E53" s="83"/>
      <c r="F53" s="83"/>
      <c r="G53" s="83"/>
      <c r="H53" s="83"/>
      <c r="I53" s="83"/>
      <c r="J53" s="209"/>
      <c r="K53" s="209"/>
      <c r="L53" s="209"/>
      <c r="M53" s="209"/>
      <c r="N53" s="209"/>
      <c r="O53" s="186"/>
      <c r="P53" s="186"/>
      <c r="Q53" s="209"/>
      <c r="R53" s="186"/>
      <c r="S53" s="186"/>
      <c r="T53" s="209"/>
      <c r="BO53" s="63"/>
      <c r="BP53" s="63"/>
    </row>
    <row r="54" spans="1:68" ht="11.1" customHeight="1" x14ac:dyDescent="0.2">
      <c r="A54" s="12"/>
      <c r="B54" s="98"/>
      <c r="C54" s="98"/>
      <c r="D54" s="98"/>
      <c r="E54" s="98"/>
      <c r="F54" s="98"/>
      <c r="G54"/>
      <c r="H54"/>
      <c r="I54"/>
      <c r="J54" s="137"/>
      <c r="K54" s="137"/>
      <c r="L54" s="137"/>
      <c r="M54" s="137"/>
      <c r="S54" s="12"/>
      <c r="T54" s="167" t="s">
        <v>182</v>
      </c>
    </row>
    <row r="55" spans="1:68" ht="12.75" x14ac:dyDescent="0.2">
      <c r="A55" s="12"/>
      <c r="B55" s="98"/>
      <c r="C55" s="98"/>
      <c r="D55" s="98"/>
      <c r="E55" s="98"/>
      <c r="F55" s="98"/>
      <c r="G55"/>
      <c r="H55"/>
      <c r="I55"/>
      <c r="J55" s="137"/>
      <c r="K55" s="137"/>
      <c r="L55" s="137"/>
      <c r="M55" s="137"/>
      <c r="S55" s="12"/>
    </row>
    <row r="56" spans="1:68" ht="12.95" customHeight="1" x14ac:dyDescent="0.2">
      <c r="A56" s="446" t="str">
        <f>A44</f>
        <v xml:space="preserve">9.14  PUNO: DISTRITOS Y USUARIOS DE 65 AÑOS A MÁS BENEFICIARIOS PROGRAMA "PENSIÓN 65", SEGÚN ÁMBITO </v>
      </c>
      <c r="B56" s="446"/>
      <c r="C56" s="446"/>
      <c r="D56" s="446"/>
      <c r="E56" s="446"/>
      <c r="F56" s="446"/>
      <c r="G56" s="446"/>
      <c r="H56" s="446"/>
      <c r="I56" s="446"/>
      <c r="J56" s="446"/>
      <c r="K56" s="446"/>
      <c r="L56" s="446"/>
      <c r="M56" s="446"/>
      <c r="N56" s="446"/>
      <c r="O56" s="446"/>
      <c r="P56" s="446"/>
      <c r="Q56" s="446"/>
      <c r="R56" s="446"/>
      <c r="S56" s="446"/>
      <c r="T56" s="446"/>
    </row>
    <row r="57" spans="1:68" ht="12.95" customHeight="1" x14ac:dyDescent="0.2">
      <c r="A57" s="446" t="str">
        <f>A45</f>
        <v xml:space="preserve">        GEOGRÁFICO, 2019 - 2024</v>
      </c>
      <c r="B57" s="446"/>
      <c r="C57" s="446"/>
      <c r="D57" s="446"/>
      <c r="E57" s="446"/>
      <c r="F57" s="446"/>
      <c r="G57" s="446"/>
      <c r="H57" s="446"/>
      <c r="I57" s="446"/>
      <c r="J57" s="446"/>
      <c r="K57" s="446"/>
      <c r="L57" s="446"/>
      <c r="M57" s="446"/>
      <c r="N57" s="446"/>
      <c r="O57" s="446"/>
      <c r="P57" s="446"/>
      <c r="Q57" s="446"/>
      <c r="R57" s="446"/>
      <c r="S57" s="446"/>
      <c r="T57" s="446"/>
    </row>
    <row r="58" spans="1:68" ht="12.75" x14ac:dyDescent="0.2">
      <c r="A58" s="1"/>
      <c r="B58" s="97"/>
      <c r="C58" s="97"/>
      <c r="D58" s="97"/>
      <c r="E58" s="97"/>
      <c r="F58" s="97"/>
      <c r="G58" s="97"/>
      <c r="H58" s="97"/>
      <c r="I58" s="97"/>
      <c r="J58" s="254"/>
      <c r="K58" s="254"/>
      <c r="L58" s="254"/>
      <c r="M58" s="254"/>
      <c r="S58" s="97"/>
      <c r="T58" s="167" t="s">
        <v>337</v>
      </c>
    </row>
    <row r="59" spans="1:68" ht="12.75" x14ac:dyDescent="0.2">
      <c r="A59" s="520" t="s">
        <v>322</v>
      </c>
      <c r="B59" s="349"/>
      <c r="C59" s="349"/>
      <c r="D59" s="349"/>
      <c r="E59" s="349"/>
      <c r="F59" s="349"/>
      <c r="G59" s="349"/>
      <c r="H59" s="349"/>
      <c r="I59" s="350"/>
      <c r="J59" s="522">
        <v>2021</v>
      </c>
      <c r="K59" s="522"/>
      <c r="L59" s="210"/>
      <c r="M59" s="518">
        <v>2022</v>
      </c>
      <c r="N59" s="518"/>
      <c r="O59" s="210"/>
      <c r="P59" s="450">
        <v>2023</v>
      </c>
      <c r="Q59" s="450"/>
      <c r="R59" s="210"/>
      <c r="S59" s="450" t="s">
        <v>255</v>
      </c>
      <c r="T59" s="450"/>
    </row>
    <row r="60" spans="1:68" ht="38.25" x14ac:dyDescent="0.2">
      <c r="A60" s="521"/>
      <c r="J60" s="208" t="s">
        <v>58</v>
      </c>
      <c r="K60" s="208" t="s">
        <v>59</v>
      </c>
      <c r="L60" s="186"/>
      <c r="M60" s="14" t="s">
        <v>58</v>
      </c>
      <c r="N60" s="14" t="s">
        <v>59</v>
      </c>
      <c r="O60" s="186"/>
      <c r="P60" s="208" t="s">
        <v>58</v>
      </c>
      <c r="Q60" s="208" t="s">
        <v>59</v>
      </c>
      <c r="R60" s="186"/>
      <c r="S60" s="208" t="s">
        <v>58</v>
      </c>
      <c r="T60" s="208" t="s">
        <v>59</v>
      </c>
    </row>
    <row r="61" spans="1:68" ht="7.5" customHeight="1" x14ac:dyDescent="0.2">
      <c r="A61" s="77"/>
      <c r="J61" s="137"/>
      <c r="K61" s="203"/>
      <c r="L61" s="167"/>
      <c r="M61"/>
      <c r="N61" s="4"/>
      <c r="P61" s="137"/>
      <c r="Q61" s="203"/>
      <c r="S61" s="137"/>
      <c r="T61" s="203"/>
    </row>
    <row r="62" spans="1:68" ht="21.95" customHeight="1" x14ac:dyDescent="0.2">
      <c r="A62" s="87" t="s">
        <v>204</v>
      </c>
      <c r="J62" s="185">
        <v>1874</v>
      </c>
      <c r="K62" s="185">
        <v>606269</v>
      </c>
      <c r="L62" s="167"/>
      <c r="M62" s="51">
        <v>1874</v>
      </c>
      <c r="N62" s="51">
        <v>627924</v>
      </c>
      <c r="P62" s="185">
        <v>1874</v>
      </c>
      <c r="Q62" s="185">
        <v>632612</v>
      </c>
      <c r="S62" s="185">
        <v>1874</v>
      </c>
      <c r="T62" s="185">
        <v>824351</v>
      </c>
    </row>
    <row r="63" spans="1:68" ht="21.95" customHeight="1" x14ac:dyDescent="0.2">
      <c r="A63" s="81" t="s">
        <v>3</v>
      </c>
      <c r="J63" s="200">
        <v>110</v>
      </c>
      <c r="K63" s="200">
        <v>56352</v>
      </c>
      <c r="L63" s="167"/>
      <c r="M63" s="52">
        <v>110</v>
      </c>
      <c r="N63" s="52">
        <v>61852</v>
      </c>
      <c r="P63" s="200">
        <v>110</v>
      </c>
      <c r="Q63" s="200">
        <v>62734</v>
      </c>
      <c r="S63" s="200">
        <v>110</v>
      </c>
      <c r="T63" s="200">
        <v>73824</v>
      </c>
    </row>
    <row r="64" spans="1:68" ht="21.95" customHeight="1" x14ac:dyDescent="0.2">
      <c r="A64" s="81" t="s">
        <v>111</v>
      </c>
      <c r="J64" s="200">
        <v>1764</v>
      </c>
      <c r="K64" s="200">
        <f>+K62-K63</f>
        <v>549917</v>
      </c>
      <c r="L64" s="167"/>
      <c r="M64" s="52">
        <f>+M62-M63</f>
        <v>1764</v>
      </c>
      <c r="N64" s="52">
        <f>+N62-N63</f>
        <v>566072</v>
      </c>
      <c r="P64" s="200">
        <f>+P62-P63</f>
        <v>1764</v>
      </c>
      <c r="Q64" s="200">
        <f>+Q62-Q63</f>
        <v>569878</v>
      </c>
      <c r="S64" s="200">
        <f>+S62-S63</f>
        <v>1764</v>
      </c>
      <c r="T64" s="200">
        <f>+T62-T63</f>
        <v>750527</v>
      </c>
    </row>
    <row r="65" spans="1:68" ht="5.0999999999999996" customHeight="1" x14ac:dyDescent="0.2">
      <c r="A65" s="82"/>
      <c r="B65" s="79"/>
      <c r="C65" s="79"/>
      <c r="D65" s="79"/>
      <c r="E65" s="79"/>
      <c r="F65" s="79"/>
      <c r="G65" s="79"/>
      <c r="H65" s="79"/>
      <c r="I65" s="420"/>
      <c r="J65" s="186"/>
      <c r="K65" s="209"/>
      <c r="L65" s="186"/>
      <c r="M65" s="79"/>
      <c r="N65" s="83"/>
      <c r="O65" s="186"/>
      <c r="P65" s="186"/>
      <c r="Q65" s="209"/>
      <c r="R65" s="186"/>
      <c r="S65" s="186"/>
      <c r="T65" s="209"/>
    </row>
    <row r="66" spans="1:68" ht="11.1" customHeight="1" x14ac:dyDescent="0.2">
      <c r="A66" s="12" t="s">
        <v>189</v>
      </c>
    </row>
    <row r="67" spans="1:68" ht="11.1" customHeight="1" x14ac:dyDescent="0.2">
      <c r="A67" s="162" t="s">
        <v>256</v>
      </c>
    </row>
    <row r="68" spans="1:68" ht="11.1" customHeight="1" x14ac:dyDescent="0.2">
      <c r="A68" s="97" t="s">
        <v>193</v>
      </c>
    </row>
    <row r="70" spans="1:68" ht="27.95" customHeight="1" x14ac:dyDescent="0.2">
      <c r="A70" s="510" t="s">
        <v>339</v>
      </c>
      <c r="B70" s="510"/>
      <c r="C70" s="510"/>
      <c r="D70" s="510"/>
      <c r="E70" s="510"/>
      <c r="F70" s="510"/>
      <c r="G70" s="510"/>
      <c r="H70" s="510"/>
      <c r="I70" s="510"/>
      <c r="J70" s="510"/>
      <c r="K70" s="510"/>
      <c r="L70" s="510"/>
      <c r="M70" s="510"/>
      <c r="N70" s="510"/>
      <c r="O70" s="510"/>
      <c r="P70" s="510"/>
      <c r="Q70" s="510"/>
      <c r="R70" s="510"/>
      <c r="S70" s="221"/>
      <c r="V70" s="167"/>
      <c r="W70" s="169"/>
      <c r="X70" s="366"/>
      <c r="Y70" s="167"/>
      <c r="Z70" s="167"/>
      <c r="AA70" s="167"/>
      <c r="AB70" s="167"/>
      <c r="AC70" s="167"/>
      <c r="AD70" s="167"/>
    </row>
    <row r="71" spans="1:68" ht="3.75" customHeight="1" x14ac:dyDescent="0.2">
      <c r="A71" s="1"/>
      <c r="F71" s="53"/>
      <c r="G71"/>
      <c r="V71" s="167"/>
      <c r="W71" s="167"/>
      <c r="X71" s="167"/>
      <c r="Y71" s="167"/>
      <c r="Z71" s="167"/>
      <c r="AA71" s="167"/>
      <c r="AB71" s="167"/>
      <c r="AC71" s="167"/>
      <c r="AD71" s="167"/>
    </row>
    <row r="72" spans="1:68" ht="33.75" customHeight="1" x14ac:dyDescent="0.2">
      <c r="A72" s="154" t="s">
        <v>322</v>
      </c>
      <c r="B72" s="156">
        <v>2012</v>
      </c>
      <c r="C72" s="155"/>
      <c r="D72" s="75">
        <v>2013</v>
      </c>
      <c r="E72" s="155"/>
      <c r="F72" s="75">
        <v>2014</v>
      </c>
      <c r="G72" s="155"/>
      <c r="H72" s="75"/>
      <c r="I72" s="155"/>
      <c r="J72" s="189">
        <v>2015</v>
      </c>
      <c r="K72" s="189">
        <v>2016</v>
      </c>
      <c r="L72" s="417">
        <v>2017</v>
      </c>
      <c r="M72" s="281">
        <v>2018</v>
      </c>
      <c r="N72" s="281">
        <v>2019</v>
      </c>
      <c r="O72" s="281">
        <v>2020</v>
      </c>
      <c r="P72" s="281">
        <v>2021</v>
      </c>
      <c r="Q72" s="281">
        <v>2022</v>
      </c>
      <c r="R72" s="281">
        <v>2023</v>
      </c>
      <c r="V72" s="367"/>
      <c r="W72" s="220"/>
      <c r="X72" s="220"/>
      <c r="Y72" s="220"/>
      <c r="Z72" s="220"/>
      <c r="AA72" s="220"/>
      <c r="AB72" s="220"/>
      <c r="AC72" s="220"/>
      <c r="AD72" s="167"/>
      <c r="BO72" s="63"/>
      <c r="BP72" s="63"/>
    </row>
    <row r="73" spans="1:68" ht="12.75" x14ac:dyDescent="0.2">
      <c r="A73" s="77"/>
      <c r="B73" s="157"/>
      <c r="D73" s="37"/>
      <c r="F73" s="37"/>
      <c r="H73" s="37"/>
      <c r="I73" s="39"/>
      <c r="J73" s="194"/>
      <c r="K73" s="194"/>
      <c r="L73" s="414"/>
      <c r="M73" s="423"/>
      <c r="N73" s="423"/>
      <c r="O73" s="423"/>
      <c r="P73" s="423"/>
      <c r="Q73" s="423"/>
      <c r="R73" s="423"/>
      <c r="V73" s="269"/>
      <c r="W73" s="194"/>
      <c r="X73" s="194"/>
      <c r="Y73" s="194"/>
      <c r="Z73" s="137"/>
      <c r="AA73" s="137"/>
      <c r="AB73" s="137"/>
      <c r="AC73" s="137"/>
      <c r="AD73" s="167"/>
      <c r="BO73" s="63"/>
      <c r="BP73" s="63"/>
    </row>
    <row r="74" spans="1:68" ht="21.75" customHeight="1" x14ac:dyDescent="0.2">
      <c r="A74" s="87" t="s">
        <v>204</v>
      </c>
      <c r="B74" s="158">
        <f>SUM(B75:B75)</f>
        <v>197</v>
      </c>
      <c r="D74" s="51">
        <f>SUM(D75:D75)</f>
        <v>194</v>
      </c>
      <c r="F74" s="51">
        <v>1148</v>
      </c>
      <c r="H74" s="51"/>
      <c r="I74" s="39"/>
      <c r="J74" s="185">
        <v>2402</v>
      </c>
      <c r="K74" s="185">
        <v>286</v>
      </c>
      <c r="L74" s="424">
        <v>3543</v>
      </c>
      <c r="M74" s="425">
        <v>1143</v>
      </c>
      <c r="N74" s="425">
        <v>2449</v>
      </c>
      <c r="O74" s="425">
        <v>3718</v>
      </c>
      <c r="P74" s="425">
        <v>3856</v>
      </c>
      <c r="Q74" s="425">
        <v>3861</v>
      </c>
      <c r="R74" s="425">
        <v>3554</v>
      </c>
      <c r="S74" s="221"/>
      <c r="V74" s="368"/>
      <c r="W74" s="185"/>
      <c r="X74" s="185"/>
      <c r="Y74" s="185"/>
      <c r="Z74" s="185"/>
      <c r="AA74" s="185"/>
      <c r="AB74" s="185"/>
      <c r="AC74" s="185"/>
      <c r="AD74" s="167"/>
      <c r="BO74" s="63"/>
      <c r="BP74" s="63"/>
    </row>
    <row r="75" spans="1:68" ht="21.75" customHeight="1" x14ac:dyDescent="0.2">
      <c r="A75" s="81" t="s">
        <v>3</v>
      </c>
      <c r="B75" s="157">
        <v>197</v>
      </c>
      <c r="D75" s="37">
        <v>194</v>
      </c>
      <c r="F75" s="37">
        <v>251</v>
      </c>
      <c r="H75" s="37"/>
      <c r="I75" s="39"/>
      <c r="J75" s="194">
        <v>696</v>
      </c>
      <c r="K75" s="194">
        <v>83</v>
      </c>
      <c r="L75" s="414">
        <v>95</v>
      </c>
      <c r="M75" s="203">
        <v>39</v>
      </c>
      <c r="N75" s="203">
        <v>66</v>
      </c>
      <c r="O75" s="203">
        <v>53</v>
      </c>
      <c r="P75" s="203">
        <v>270</v>
      </c>
      <c r="Q75" s="203">
        <v>243</v>
      </c>
      <c r="R75" s="203">
        <v>159</v>
      </c>
      <c r="V75" s="203"/>
      <c r="W75" s="194"/>
      <c r="X75" s="194"/>
      <c r="Y75" s="194"/>
      <c r="Z75" s="194"/>
      <c r="AA75" s="194"/>
      <c r="AB75" s="194"/>
      <c r="AC75" s="194"/>
      <c r="AD75" s="167"/>
      <c r="BO75" s="63"/>
      <c r="BP75" s="63"/>
    </row>
    <row r="76" spans="1:68" ht="21.75" customHeight="1" x14ac:dyDescent="0.2">
      <c r="A76" s="81" t="s">
        <v>111</v>
      </c>
      <c r="B76" s="159">
        <f>B74-B75</f>
        <v>0</v>
      </c>
      <c r="D76" s="52">
        <f>D74-D75</f>
        <v>0</v>
      </c>
      <c r="F76" s="52">
        <v>897</v>
      </c>
      <c r="H76" s="52"/>
      <c r="I76" s="39"/>
      <c r="J76" s="200">
        <v>1706</v>
      </c>
      <c r="K76" s="200">
        <v>203</v>
      </c>
      <c r="L76" s="426">
        <v>3448</v>
      </c>
      <c r="M76" s="427">
        <f t="shared" ref="M76:R76" si="5">M74-M75</f>
        <v>1104</v>
      </c>
      <c r="N76" s="427">
        <f t="shared" si="5"/>
        <v>2383</v>
      </c>
      <c r="O76" s="427">
        <f t="shared" si="5"/>
        <v>3665</v>
      </c>
      <c r="P76" s="427">
        <f t="shared" si="5"/>
        <v>3586</v>
      </c>
      <c r="Q76" s="427">
        <f t="shared" si="5"/>
        <v>3618</v>
      </c>
      <c r="R76" s="427">
        <f t="shared" si="5"/>
        <v>3395</v>
      </c>
      <c r="V76" s="203"/>
      <c r="W76" s="200"/>
      <c r="X76" s="200"/>
      <c r="Y76" s="200"/>
      <c r="Z76" s="200"/>
      <c r="AA76" s="200"/>
      <c r="AB76" s="200"/>
      <c r="AC76" s="200"/>
      <c r="AD76" s="167"/>
      <c r="BO76" s="63"/>
      <c r="BP76" s="63"/>
    </row>
    <row r="77" spans="1:68" ht="4.5" customHeight="1" x14ac:dyDescent="0.2">
      <c r="A77" s="82"/>
      <c r="B77" s="86"/>
      <c r="C77" s="79"/>
      <c r="D77" s="85"/>
      <c r="E77" s="79"/>
      <c r="F77" s="85"/>
      <c r="G77" s="79"/>
      <c r="H77" s="85"/>
      <c r="I77" s="79"/>
      <c r="J77" s="211"/>
      <c r="K77" s="186"/>
      <c r="L77" s="290"/>
      <c r="M77" s="211"/>
      <c r="N77" s="211"/>
      <c r="O77" s="186"/>
      <c r="P77" s="186"/>
      <c r="Q77" s="186"/>
      <c r="R77" s="186"/>
      <c r="V77" s="167"/>
      <c r="W77" s="167"/>
      <c r="X77" s="167"/>
      <c r="Y77" s="167"/>
      <c r="Z77" s="167"/>
      <c r="AA77" s="167"/>
      <c r="AB77" s="167"/>
      <c r="AC77" s="167"/>
      <c r="AD77" s="167"/>
      <c r="BO77" s="63"/>
      <c r="BP77" s="63"/>
    </row>
    <row r="78" spans="1:68" ht="11.1" customHeight="1" x14ac:dyDescent="0.2">
      <c r="A78" s="134" t="s">
        <v>190</v>
      </c>
      <c r="B78" s="12"/>
      <c r="C78" s="12"/>
      <c r="D78" s="151"/>
      <c r="E78" s="151"/>
      <c r="F78" s="151"/>
      <c r="G78"/>
      <c r="V78" s="167"/>
      <c r="W78" s="167"/>
      <c r="X78" s="369"/>
      <c r="Y78" s="167"/>
      <c r="Z78" s="167"/>
      <c r="AA78" s="167"/>
      <c r="AB78" s="167"/>
      <c r="AC78" s="167"/>
      <c r="AD78" s="167"/>
    </row>
    <row r="79" spans="1:68" ht="11.1" customHeight="1" x14ac:dyDescent="0.2">
      <c r="A79" s="97" t="s">
        <v>60</v>
      </c>
      <c r="B79" s="50"/>
      <c r="C79" s="50"/>
      <c r="D79" s="50"/>
      <c r="E79" s="50"/>
      <c r="F79" s="50"/>
      <c r="G79" s="90"/>
      <c r="V79" s="167"/>
      <c r="W79" s="167"/>
      <c r="X79" s="167"/>
      <c r="Y79" s="167"/>
      <c r="Z79" s="167"/>
      <c r="AA79" s="167"/>
      <c r="AB79" s="167"/>
      <c r="AC79" s="167"/>
      <c r="AD79" s="167"/>
    </row>
    <row r="80" spans="1:68" ht="11.25" customHeight="1" x14ac:dyDescent="0.2">
      <c r="V80" s="167"/>
      <c r="W80" s="167"/>
      <c r="X80" s="167"/>
      <c r="Y80" s="167"/>
      <c r="Z80" s="167"/>
      <c r="AA80" s="167"/>
      <c r="AB80" s="167"/>
      <c r="AC80" s="167"/>
      <c r="AD80" s="167"/>
    </row>
    <row r="81" spans="22:30" ht="11.25" customHeight="1" x14ac:dyDescent="0.2">
      <c r="V81" s="167"/>
      <c r="W81" s="167"/>
      <c r="X81" s="167"/>
      <c r="Y81" s="167"/>
      <c r="Z81" s="167"/>
      <c r="AA81" s="167"/>
      <c r="AB81" s="167"/>
      <c r="AC81" s="167"/>
      <c r="AD81" s="167"/>
    </row>
    <row r="82" spans="22:30" ht="11.25" customHeight="1" x14ac:dyDescent="0.2"/>
    <row r="83" spans="22:30" ht="11.25" customHeight="1" x14ac:dyDescent="0.2"/>
    <row r="84" spans="22:30" ht="11.25" customHeight="1" x14ac:dyDescent="0.2"/>
    <row r="85" spans="22:30" ht="11.25" customHeight="1" x14ac:dyDescent="0.2"/>
    <row r="86" spans="22:30" ht="11.25" customHeight="1" x14ac:dyDescent="0.2"/>
    <row r="87" spans="22:30" ht="11.25" customHeight="1" x14ac:dyDescent="0.2"/>
    <row r="88" spans="22:30" ht="11.25" customHeight="1" x14ac:dyDescent="0.2"/>
    <row r="89" spans="22:30" ht="11.25" customHeight="1" x14ac:dyDescent="0.2"/>
    <row r="90" spans="22:30" ht="11.25" customHeight="1" x14ac:dyDescent="0.2"/>
    <row r="91" spans="22:30" ht="11.25" customHeight="1" x14ac:dyDescent="0.2"/>
    <row r="92" spans="22:30" ht="11.25" customHeight="1" x14ac:dyDescent="0.2"/>
    <row r="93" spans="22:30" ht="11.25" customHeight="1" x14ac:dyDescent="0.2"/>
    <row r="94" spans="22:30" ht="11.25" customHeight="1" x14ac:dyDescent="0.2"/>
    <row r="95" spans="22:30" ht="11.25" customHeight="1" x14ac:dyDescent="0.2"/>
    <row r="96" spans="22:30" ht="11.25" customHeight="1" x14ac:dyDescent="0.2"/>
    <row r="97" spans="1:68" ht="11.25" customHeight="1" x14ac:dyDescent="0.2"/>
    <row r="98" spans="1:68" ht="11.25" customHeight="1" x14ac:dyDescent="0.2">
      <c r="S98" s="352"/>
      <c r="T98" s="352"/>
      <c r="U98" s="352"/>
      <c r="V98" s="352"/>
      <c r="W98" s="352"/>
      <c r="X98" s="352"/>
      <c r="Y98" s="352"/>
      <c r="Z98" s="352"/>
    </row>
    <row r="99" spans="1:68" ht="11.25" customHeight="1" x14ac:dyDescent="0.2">
      <c r="S99" s="352"/>
      <c r="T99" s="352"/>
      <c r="U99" s="352"/>
      <c r="V99" s="352"/>
      <c r="W99" s="352"/>
      <c r="X99" s="352"/>
      <c r="Y99" s="352"/>
      <c r="Z99" s="352"/>
    </row>
    <row r="100" spans="1:68" ht="27.95" customHeight="1" x14ac:dyDescent="0.2">
      <c r="A100" s="511" t="s">
        <v>351</v>
      </c>
      <c r="B100" s="511"/>
      <c r="C100" s="511"/>
      <c r="D100" s="511"/>
      <c r="E100" s="511"/>
      <c r="F100" s="511"/>
      <c r="G100" s="511"/>
      <c r="H100" s="511"/>
      <c r="I100" s="511"/>
      <c r="J100" s="511"/>
      <c r="K100" s="511"/>
      <c r="L100" s="511"/>
      <c r="M100" s="511"/>
      <c r="N100" s="511"/>
      <c r="O100" s="511"/>
      <c r="P100" s="511"/>
      <c r="Q100" s="511"/>
      <c r="R100" s="511"/>
      <c r="S100" s="353"/>
      <c r="T100" s="352"/>
      <c r="U100" s="352"/>
      <c r="V100" s="352"/>
      <c r="W100" s="352"/>
      <c r="X100" s="352"/>
      <c r="Y100" s="352"/>
      <c r="Z100" s="352"/>
    </row>
    <row r="101" spans="1:68" ht="5.25" customHeight="1" x14ac:dyDescent="0.2">
      <c r="A101" s="1"/>
      <c r="F101" s="132"/>
      <c r="G101"/>
      <c r="S101" s="353"/>
      <c r="T101" s="352"/>
      <c r="U101" s="352"/>
      <c r="V101" s="352"/>
      <c r="W101" s="352"/>
      <c r="X101" s="352"/>
      <c r="Y101" s="352"/>
      <c r="Z101" s="352"/>
    </row>
    <row r="102" spans="1:68" ht="33.75" customHeight="1" x14ac:dyDescent="0.2">
      <c r="A102" s="154" t="s">
        <v>322</v>
      </c>
      <c r="B102" s="156">
        <v>2012</v>
      </c>
      <c r="C102" s="155"/>
      <c r="D102" s="75">
        <v>2013</v>
      </c>
      <c r="E102" s="155"/>
      <c r="F102" s="75">
        <v>2014</v>
      </c>
      <c r="G102" s="155"/>
      <c r="H102" s="75"/>
      <c r="I102" s="155"/>
      <c r="J102" s="189">
        <v>2015</v>
      </c>
      <c r="K102" s="189">
        <v>2016</v>
      </c>
      <c r="L102" s="189">
        <v>2017</v>
      </c>
      <c r="M102" s="189">
        <v>2018</v>
      </c>
      <c r="N102" s="189">
        <v>2019</v>
      </c>
      <c r="O102" s="189">
        <v>2020</v>
      </c>
      <c r="P102" s="189">
        <v>2021</v>
      </c>
      <c r="Q102" s="189">
        <v>2022</v>
      </c>
      <c r="R102" s="189">
        <v>2023</v>
      </c>
      <c r="S102" s="354"/>
      <c r="T102" s="352"/>
      <c r="U102" s="352"/>
      <c r="V102" s="352"/>
      <c r="W102" s="352"/>
      <c r="X102" s="352"/>
      <c r="Y102" s="352"/>
      <c r="Z102" s="352"/>
      <c r="BO102" s="63"/>
      <c r="BP102" s="63"/>
    </row>
    <row r="103" spans="1:68" ht="13.5" customHeight="1" x14ac:dyDescent="0.2">
      <c r="A103" s="77"/>
      <c r="B103" s="157"/>
      <c r="D103" s="37"/>
      <c r="F103" s="37"/>
      <c r="H103" s="37"/>
      <c r="I103" s="39"/>
      <c r="J103" s="194"/>
      <c r="K103" s="194"/>
      <c r="L103" s="194"/>
      <c r="M103" s="137"/>
      <c r="N103" s="137"/>
      <c r="O103" s="137"/>
      <c r="P103" s="137"/>
      <c r="Q103" s="137"/>
      <c r="R103" s="137"/>
      <c r="S103" s="355"/>
      <c r="T103" s="352"/>
      <c r="U103" s="352"/>
      <c r="V103" s="352"/>
      <c r="W103" s="352"/>
      <c r="X103" s="352"/>
      <c r="Y103" s="352"/>
      <c r="Z103" s="352"/>
      <c r="BO103" s="63"/>
      <c r="BP103" s="63"/>
    </row>
    <row r="104" spans="1:68" ht="21.75" customHeight="1" x14ac:dyDescent="0.2">
      <c r="A104" s="87" t="s">
        <v>204</v>
      </c>
      <c r="B104" s="158">
        <v>623</v>
      </c>
      <c r="D104" s="51">
        <v>717</v>
      </c>
      <c r="F104" s="51">
        <v>1757</v>
      </c>
      <c r="H104" s="51"/>
      <c r="I104" s="39"/>
      <c r="J104" s="185">
        <v>2504</v>
      </c>
      <c r="K104" s="185">
        <v>609</v>
      </c>
      <c r="L104" s="185">
        <v>233</v>
      </c>
      <c r="M104" s="185">
        <v>100</v>
      </c>
      <c r="N104" s="185">
        <v>90</v>
      </c>
      <c r="O104" s="185">
        <v>144</v>
      </c>
      <c r="P104" s="185">
        <v>140</v>
      </c>
      <c r="Q104" s="185">
        <v>140</v>
      </c>
      <c r="R104" s="185">
        <v>140</v>
      </c>
      <c r="S104" s="352"/>
      <c r="T104" s="352"/>
      <c r="U104" s="352"/>
      <c r="V104" s="352"/>
      <c r="W104" s="352"/>
      <c r="X104" s="352"/>
      <c r="Y104" s="352"/>
      <c r="Z104" s="352"/>
      <c r="BO104" s="63"/>
      <c r="BP104" s="63"/>
    </row>
    <row r="105" spans="1:68" ht="21.75" customHeight="1" x14ac:dyDescent="0.2">
      <c r="A105" s="81" t="s">
        <v>3</v>
      </c>
      <c r="B105" s="157">
        <v>31</v>
      </c>
      <c r="D105" s="37">
        <v>28</v>
      </c>
      <c r="F105" s="37">
        <v>94</v>
      </c>
      <c r="H105" s="37"/>
      <c r="I105" s="39"/>
      <c r="J105" s="194">
        <v>203</v>
      </c>
      <c r="K105" s="194">
        <v>24</v>
      </c>
      <c r="L105" s="194">
        <v>11</v>
      </c>
      <c r="M105" s="194">
        <v>7</v>
      </c>
      <c r="N105" s="194">
        <v>5</v>
      </c>
      <c r="O105" s="194">
        <v>9</v>
      </c>
      <c r="P105" s="194">
        <v>16</v>
      </c>
      <c r="Q105" s="194">
        <v>10</v>
      </c>
      <c r="R105" s="194">
        <v>8</v>
      </c>
      <c r="S105" s="356"/>
      <c r="T105" s="352"/>
      <c r="U105" s="352"/>
      <c r="V105" s="352"/>
      <c r="W105" s="352"/>
      <c r="X105" s="352"/>
      <c r="Y105" s="352"/>
      <c r="Z105" s="352"/>
      <c r="BO105" s="63"/>
      <c r="BP105" s="63"/>
    </row>
    <row r="106" spans="1:68" ht="21.75" customHeight="1" x14ac:dyDescent="0.2">
      <c r="A106" s="81" t="s">
        <v>111</v>
      </c>
      <c r="B106" s="159">
        <v>592</v>
      </c>
      <c r="D106" s="52">
        <v>689</v>
      </c>
      <c r="F106" s="52">
        <v>1663</v>
      </c>
      <c r="H106" s="52"/>
      <c r="I106" s="39"/>
      <c r="J106" s="200">
        <f>J104-J105</f>
        <v>2301</v>
      </c>
      <c r="K106" s="200">
        <f t="shared" ref="K106:P106" si="6">K104-K105</f>
        <v>585</v>
      </c>
      <c r="L106" s="200">
        <f t="shared" si="6"/>
        <v>222</v>
      </c>
      <c r="M106" s="200">
        <f t="shared" si="6"/>
        <v>93</v>
      </c>
      <c r="N106" s="200">
        <f t="shared" si="6"/>
        <v>85</v>
      </c>
      <c r="O106" s="200">
        <f t="shared" si="6"/>
        <v>135</v>
      </c>
      <c r="P106" s="200">
        <f t="shared" si="6"/>
        <v>124</v>
      </c>
      <c r="Q106" s="200">
        <f t="shared" ref="Q106:R106" si="7">Q104-Q105</f>
        <v>130</v>
      </c>
      <c r="R106" s="200">
        <f t="shared" si="7"/>
        <v>132</v>
      </c>
      <c r="S106" s="352"/>
      <c r="T106" s="352"/>
      <c r="U106" s="352"/>
      <c r="V106" s="352"/>
      <c r="W106" s="352"/>
      <c r="X106" s="352"/>
      <c r="Y106" s="352"/>
      <c r="Z106" s="352"/>
      <c r="BO106" s="63"/>
      <c r="BP106" s="63"/>
    </row>
    <row r="107" spans="1:68" ht="5.25" customHeight="1" x14ac:dyDescent="0.2">
      <c r="A107" s="82"/>
      <c r="B107" s="86"/>
      <c r="C107" s="79"/>
      <c r="D107" s="85"/>
      <c r="E107" s="79"/>
      <c r="F107" s="85"/>
      <c r="G107" s="79"/>
      <c r="H107" s="85"/>
      <c r="I107" s="79"/>
      <c r="J107" s="211"/>
      <c r="K107" s="186"/>
      <c r="L107" s="211"/>
      <c r="M107" s="211"/>
      <c r="N107" s="211"/>
      <c r="O107" s="211"/>
      <c r="P107" s="211"/>
      <c r="Q107" s="211"/>
      <c r="R107" s="211"/>
      <c r="BO107" s="63"/>
      <c r="BP107" s="63"/>
    </row>
    <row r="108" spans="1:68" ht="11.1" customHeight="1" x14ac:dyDescent="0.2">
      <c r="A108" s="134" t="s">
        <v>191</v>
      </c>
      <c r="B108" s="134"/>
      <c r="C108" s="134"/>
      <c r="D108" s="12"/>
      <c r="E108" s="12"/>
      <c r="F108" s="132"/>
      <c r="G108"/>
    </row>
    <row r="109" spans="1:68" ht="11.1" customHeight="1" x14ac:dyDescent="0.2">
      <c r="A109" s="152" t="s">
        <v>60</v>
      </c>
      <c r="B109" s="152"/>
      <c r="C109" s="152"/>
      <c r="D109" s="152"/>
      <c r="E109" s="150"/>
      <c r="F109" s="132"/>
      <c r="G109" s="90"/>
    </row>
    <row r="139" spans="19:22" x14ac:dyDescent="0.2">
      <c r="S139" s="167"/>
      <c r="T139" s="167"/>
      <c r="U139" s="167"/>
      <c r="V139" s="167"/>
    </row>
    <row r="140" spans="19:22" x14ac:dyDescent="0.2">
      <c r="S140" s="167"/>
      <c r="T140" s="167"/>
      <c r="U140" s="167"/>
      <c r="V140" s="167"/>
    </row>
    <row r="141" spans="19:22" x14ac:dyDescent="0.2">
      <c r="S141" s="167"/>
      <c r="T141" s="167"/>
      <c r="U141" s="167"/>
      <c r="V141" s="167"/>
    </row>
    <row r="142" spans="19:22" x14ac:dyDescent="0.2">
      <c r="S142" s="167"/>
      <c r="T142" s="167"/>
      <c r="U142" s="167"/>
      <c r="V142" s="167"/>
    </row>
    <row r="143" spans="19:22" x14ac:dyDescent="0.2">
      <c r="S143" s="167"/>
      <c r="T143" s="167"/>
      <c r="U143" s="167"/>
      <c r="V143" s="167"/>
    </row>
    <row r="144" spans="19:22" x14ac:dyDescent="0.2">
      <c r="S144" s="167"/>
      <c r="T144" s="167"/>
      <c r="U144" s="167"/>
      <c r="V144" s="167"/>
    </row>
    <row r="145" spans="19:22" x14ac:dyDescent="0.2">
      <c r="S145" s="167"/>
      <c r="T145" s="167"/>
      <c r="U145" s="167"/>
      <c r="V145" s="167"/>
    </row>
    <row r="146" spans="19:22" x14ac:dyDescent="0.2">
      <c r="S146" s="167"/>
      <c r="T146" s="167"/>
      <c r="U146" s="167"/>
      <c r="V146" s="167"/>
    </row>
    <row r="147" spans="19:22" x14ac:dyDescent="0.2">
      <c r="S147" s="167"/>
      <c r="T147" s="167"/>
      <c r="U147" s="167"/>
      <c r="V147" s="167"/>
    </row>
    <row r="148" spans="19:22" x14ac:dyDescent="0.2">
      <c r="S148" s="167"/>
      <c r="T148" s="167"/>
      <c r="U148" s="167"/>
      <c r="V148" s="167"/>
    </row>
    <row r="149" spans="19:22" ht="12.75" x14ac:dyDescent="0.2">
      <c r="S149" s="367"/>
      <c r="T149" s="167"/>
      <c r="U149" s="167"/>
      <c r="V149" s="167"/>
    </row>
    <row r="150" spans="19:22" ht="6.75" customHeight="1" x14ac:dyDescent="0.2">
      <c r="S150" s="269"/>
      <c r="T150" s="167"/>
      <c r="U150" s="167"/>
      <c r="V150" s="167"/>
    </row>
    <row r="151" spans="19:22" ht="12.75" x14ac:dyDescent="0.2">
      <c r="S151" s="368"/>
      <c r="T151" s="167"/>
      <c r="U151" s="167"/>
      <c r="V151" s="167"/>
    </row>
    <row r="152" spans="19:22" ht="12.75" x14ac:dyDescent="0.2">
      <c r="S152" s="203"/>
      <c r="T152" s="167"/>
      <c r="U152" s="167"/>
      <c r="V152" s="167"/>
    </row>
    <row r="153" spans="19:22" ht="12.75" x14ac:dyDescent="0.2">
      <c r="S153" s="203"/>
      <c r="T153" s="167"/>
      <c r="U153" s="167"/>
      <c r="V153" s="167"/>
    </row>
    <row r="154" spans="19:22" x14ac:dyDescent="0.2">
      <c r="S154" s="167"/>
      <c r="T154" s="167"/>
      <c r="U154" s="167"/>
      <c r="V154" s="167"/>
    </row>
    <row r="155" spans="19:22" x14ac:dyDescent="0.2">
      <c r="S155" s="167"/>
      <c r="T155" s="167"/>
      <c r="U155" s="167"/>
      <c r="V155" s="167"/>
    </row>
    <row r="156" spans="19:22" x14ac:dyDescent="0.2">
      <c r="S156" s="167"/>
      <c r="T156" s="167"/>
      <c r="U156" s="167"/>
      <c r="V156" s="167"/>
    </row>
    <row r="157" spans="19:22" x14ac:dyDescent="0.2">
      <c r="S157" s="167"/>
      <c r="T157" s="167"/>
      <c r="U157" s="167"/>
      <c r="V157" s="167"/>
    </row>
    <row r="158" spans="19:22" x14ac:dyDescent="0.2">
      <c r="S158" s="167"/>
      <c r="T158" s="167"/>
      <c r="U158" s="167"/>
      <c r="V158" s="167"/>
    </row>
    <row r="159" spans="19:22" x14ac:dyDescent="0.2">
      <c r="S159" s="167"/>
      <c r="T159" s="167"/>
      <c r="U159" s="167"/>
      <c r="V159" s="167"/>
    </row>
    <row r="160" spans="19:22" x14ac:dyDescent="0.2">
      <c r="S160" s="167"/>
      <c r="T160" s="167"/>
      <c r="U160" s="167"/>
      <c r="V160" s="167"/>
    </row>
    <row r="161" spans="19:22" x14ac:dyDescent="0.2">
      <c r="S161" s="167"/>
      <c r="T161" s="167"/>
      <c r="U161" s="167"/>
      <c r="V161" s="167"/>
    </row>
    <row r="162" spans="19:22" x14ac:dyDescent="0.2">
      <c r="S162" s="167"/>
      <c r="T162" s="167"/>
      <c r="U162" s="167"/>
      <c r="V162" s="167"/>
    </row>
    <row r="163" spans="19:22" x14ac:dyDescent="0.2">
      <c r="S163" s="167"/>
      <c r="T163" s="167"/>
      <c r="U163" s="167"/>
      <c r="V163" s="167"/>
    </row>
    <row r="164" spans="19:22" x14ac:dyDescent="0.2">
      <c r="S164" s="167"/>
      <c r="T164" s="167"/>
      <c r="U164" s="167"/>
      <c r="V164" s="167"/>
    </row>
  </sheetData>
  <mergeCells count="22">
    <mergeCell ref="A100:R100"/>
    <mergeCell ref="A70:R70"/>
    <mergeCell ref="S59:T59"/>
    <mergeCell ref="S47:T47"/>
    <mergeCell ref="A59:A60"/>
    <mergeCell ref="J59:K59"/>
    <mergeCell ref="M59:N59"/>
    <mergeCell ref="P59:Q59"/>
    <mergeCell ref="M47:N47"/>
    <mergeCell ref="P47:Q47"/>
    <mergeCell ref="A47:A48"/>
    <mergeCell ref="G47:H47"/>
    <mergeCell ref="A56:T56"/>
    <mergeCell ref="A57:T57"/>
    <mergeCell ref="A41:S41"/>
    <mergeCell ref="D47:E47"/>
    <mergeCell ref="B47:C47"/>
    <mergeCell ref="J47:K47"/>
    <mergeCell ref="A1:S1"/>
    <mergeCell ref="A32:S32"/>
    <mergeCell ref="A44:T44"/>
    <mergeCell ref="A45:T45"/>
  </mergeCells>
  <printOptions horizontalCentered="1"/>
  <pageMargins left="0.78740157480314965" right="0.78740157480314965" top="0.98425196850393704" bottom="0.98425196850393704" header="0.31496062992125984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4"/>
  <sheetViews>
    <sheetView topLeftCell="A37" zoomScale="120" zoomScaleNormal="120" workbookViewId="0">
      <selection activeCell="R59" sqref="R59"/>
    </sheetView>
  </sheetViews>
  <sheetFormatPr baseColWidth="10" defaultRowHeight="12.75" x14ac:dyDescent="0.2"/>
  <cols>
    <col min="1" max="1" width="11.42578125" style="137"/>
    <col min="2" max="9" width="0" style="137" hidden="1" customWidth="1"/>
    <col min="10" max="16" width="10.28515625" style="137" customWidth="1"/>
    <col min="17" max="16384" width="11.42578125" style="137"/>
  </cols>
  <sheetData>
    <row r="1" spans="1:35" s="295" customFormat="1" ht="27.95" customHeight="1" x14ac:dyDescent="0.2">
      <c r="A1" s="523" t="s">
        <v>205</v>
      </c>
      <c r="B1" s="523"/>
      <c r="C1" s="523"/>
      <c r="D1" s="523"/>
      <c r="E1" s="523"/>
      <c r="F1" s="523"/>
      <c r="G1" s="523"/>
      <c r="H1" s="523"/>
      <c r="I1" s="523"/>
      <c r="J1" s="523"/>
      <c r="K1" s="523"/>
      <c r="L1" s="523"/>
      <c r="M1" s="523"/>
      <c r="N1" s="523"/>
      <c r="O1" s="523"/>
      <c r="P1" s="523"/>
    </row>
    <row r="2" spans="1:35" ht="3.75" customHeight="1" x14ac:dyDescent="0.2">
      <c r="A2" s="111"/>
      <c r="B2" s="167"/>
      <c r="C2" s="167"/>
      <c r="D2" s="167"/>
      <c r="E2" s="167"/>
      <c r="F2" s="220"/>
      <c r="H2" s="167"/>
      <c r="I2" s="284"/>
      <c r="J2" s="282"/>
      <c r="K2" s="282"/>
      <c r="L2" s="282"/>
      <c r="M2" s="282"/>
      <c r="N2" s="167"/>
      <c r="O2" s="167"/>
      <c r="P2" s="167"/>
    </row>
    <row r="3" spans="1:35" ht="25.5" x14ac:dyDescent="0.2">
      <c r="A3" s="265" t="s">
        <v>6</v>
      </c>
      <c r="B3" s="285">
        <v>2012</v>
      </c>
      <c r="C3" s="286"/>
      <c r="D3" s="189">
        <v>2013</v>
      </c>
      <c r="E3" s="286"/>
      <c r="F3" s="189">
        <v>2014</v>
      </c>
      <c r="G3" s="286"/>
      <c r="H3" s="189"/>
      <c r="I3" s="286"/>
      <c r="J3" s="189">
        <v>2015</v>
      </c>
      <c r="K3" s="189">
        <v>2016</v>
      </c>
      <c r="L3" s="189">
        <v>2017</v>
      </c>
      <c r="M3" s="189">
        <v>2018</v>
      </c>
      <c r="N3" s="189">
        <v>2019</v>
      </c>
      <c r="O3" s="189">
        <v>2020</v>
      </c>
      <c r="P3" s="189">
        <v>2021</v>
      </c>
      <c r="T3" s="523" t="s">
        <v>205</v>
      </c>
      <c r="U3" s="523"/>
      <c r="V3" s="523"/>
      <c r="W3" s="523"/>
      <c r="X3" s="523"/>
      <c r="Y3" s="523"/>
      <c r="Z3" s="523"/>
      <c r="AA3" s="523"/>
      <c r="AB3" s="523"/>
      <c r="AC3" s="523"/>
      <c r="AD3" s="523"/>
      <c r="AE3" s="523"/>
      <c r="AF3" s="523"/>
      <c r="AG3" s="523"/>
      <c r="AH3" s="523"/>
      <c r="AI3" s="523"/>
    </row>
    <row r="4" spans="1:35" x14ac:dyDescent="0.2">
      <c r="A4" s="266"/>
      <c r="B4" s="287"/>
      <c r="C4" s="167"/>
      <c r="D4" s="194"/>
      <c r="E4" s="167"/>
      <c r="F4" s="194"/>
      <c r="G4" s="167"/>
      <c r="H4" s="194"/>
      <c r="I4" s="167"/>
      <c r="J4" s="194"/>
      <c r="K4" s="194"/>
      <c r="L4" s="194"/>
      <c r="T4" s="111"/>
      <c r="U4" s="167"/>
      <c r="V4" s="167"/>
      <c r="W4" s="167"/>
      <c r="X4" s="167"/>
      <c r="Y4" s="220"/>
      <c r="AA4" s="167"/>
      <c r="AB4" s="284"/>
      <c r="AC4" s="282"/>
      <c r="AD4" s="282"/>
      <c r="AE4" s="282"/>
      <c r="AF4" s="282"/>
      <c r="AG4" s="167"/>
      <c r="AH4" s="167"/>
      <c r="AI4" s="167"/>
    </row>
    <row r="5" spans="1:35" ht="18" customHeight="1" x14ac:dyDescent="0.2">
      <c r="A5" s="267" t="s">
        <v>204</v>
      </c>
      <c r="B5" s="288">
        <f>SUM(B6:B6)</f>
        <v>197</v>
      </c>
      <c r="C5" s="167"/>
      <c r="D5" s="185">
        <f>SUM(D6:D6)</f>
        <v>194</v>
      </c>
      <c r="E5" s="167"/>
      <c r="F5" s="185">
        <v>1148</v>
      </c>
      <c r="G5" s="167"/>
      <c r="H5" s="185"/>
      <c r="I5" s="167"/>
      <c r="J5" s="185">
        <v>2402</v>
      </c>
      <c r="K5" s="185">
        <v>286</v>
      </c>
      <c r="L5" s="185">
        <v>3543</v>
      </c>
      <c r="M5" s="185">
        <v>1143</v>
      </c>
      <c r="N5" s="185">
        <v>2449</v>
      </c>
      <c r="O5" s="185">
        <v>3718</v>
      </c>
      <c r="P5" s="185">
        <v>3856</v>
      </c>
      <c r="T5" s="265" t="s">
        <v>6</v>
      </c>
      <c r="U5" s="285">
        <v>2012</v>
      </c>
      <c r="V5" s="286"/>
      <c r="W5" s="189">
        <v>2013</v>
      </c>
      <c r="X5" s="286"/>
      <c r="Y5" s="189">
        <v>2014</v>
      </c>
      <c r="Z5" s="286"/>
      <c r="AA5" s="189"/>
      <c r="AB5" s="286"/>
      <c r="AC5" s="189">
        <v>2015</v>
      </c>
      <c r="AD5" s="189">
        <v>2016</v>
      </c>
      <c r="AE5" s="189">
        <v>2017</v>
      </c>
      <c r="AF5" s="189">
        <v>2018</v>
      </c>
      <c r="AG5" s="189">
        <v>2019</v>
      </c>
      <c r="AH5" s="189">
        <v>2020</v>
      </c>
      <c r="AI5" s="189">
        <v>2021</v>
      </c>
    </row>
    <row r="6" spans="1:35" ht="18" customHeight="1" x14ac:dyDescent="0.2">
      <c r="A6" s="270" t="s">
        <v>3</v>
      </c>
      <c r="B6" s="287">
        <v>197</v>
      </c>
      <c r="C6" s="167"/>
      <c r="D6" s="194">
        <v>194</v>
      </c>
      <c r="E6" s="167"/>
      <c r="F6" s="194">
        <v>251</v>
      </c>
      <c r="G6" s="167"/>
      <c r="H6" s="194"/>
      <c r="I6" s="167"/>
      <c r="J6" s="194">
        <v>696</v>
      </c>
      <c r="K6" s="194">
        <v>83</v>
      </c>
      <c r="L6" s="194">
        <v>95</v>
      </c>
      <c r="M6" s="194">
        <v>39</v>
      </c>
      <c r="N6" s="194">
        <v>66</v>
      </c>
      <c r="O6" s="194">
        <v>53</v>
      </c>
      <c r="P6" s="194">
        <v>270</v>
      </c>
      <c r="T6" s="266"/>
      <c r="U6" s="287"/>
      <c r="V6" s="167"/>
      <c r="W6" s="194"/>
      <c r="X6" s="167"/>
      <c r="Y6" s="194"/>
      <c r="Z6" s="167"/>
      <c r="AA6" s="194"/>
      <c r="AB6" s="167"/>
      <c r="AC6" s="194"/>
      <c r="AD6" s="194"/>
      <c r="AE6" s="194"/>
    </row>
    <row r="7" spans="1:35" ht="18" customHeight="1" x14ac:dyDescent="0.2">
      <c r="A7" s="270" t="s">
        <v>111</v>
      </c>
      <c r="B7" s="289">
        <f>B5-B6</f>
        <v>0</v>
      </c>
      <c r="C7" s="167"/>
      <c r="D7" s="200">
        <f>D5-D6</f>
        <v>0</v>
      </c>
      <c r="E7" s="167"/>
      <c r="F7" s="200">
        <v>897</v>
      </c>
      <c r="G7" s="167"/>
      <c r="H7" s="200"/>
      <c r="I7" s="167"/>
      <c r="J7" s="200">
        <v>1706</v>
      </c>
      <c r="K7" s="200">
        <v>203</v>
      </c>
      <c r="L7" s="200">
        <v>3448</v>
      </c>
      <c r="M7" s="200">
        <f>M5-M6</f>
        <v>1104</v>
      </c>
      <c r="N7" s="200">
        <f>N5-N6</f>
        <v>2383</v>
      </c>
      <c r="O7" s="200">
        <f>O5-O6</f>
        <v>3665</v>
      </c>
      <c r="P7" s="200">
        <f>P5-P6</f>
        <v>3586</v>
      </c>
      <c r="T7" s="267" t="s">
        <v>204</v>
      </c>
      <c r="U7" s="288">
        <f>SUM(U8:U8)</f>
        <v>197</v>
      </c>
      <c r="V7" s="167"/>
      <c r="W7" s="185">
        <f>SUM(W8:W8)</f>
        <v>194</v>
      </c>
      <c r="X7" s="167"/>
      <c r="Y7" s="185">
        <v>1148</v>
      </c>
      <c r="Z7" s="167"/>
      <c r="AA7" s="185"/>
      <c r="AB7" s="167"/>
      <c r="AC7" s="185">
        <v>2402</v>
      </c>
      <c r="AD7" s="185">
        <v>286</v>
      </c>
      <c r="AE7" s="185">
        <v>3543</v>
      </c>
      <c r="AF7" s="185">
        <v>1143</v>
      </c>
      <c r="AG7" s="185">
        <v>2449</v>
      </c>
      <c r="AH7" s="185">
        <v>3718</v>
      </c>
      <c r="AI7" s="185">
        <v>3856</v>
      </c>
    </row>
    <row r="8" spans="1:35" ht="6.75" customHeight="1" x14ac:dyDescent="0.2">
      <c r="A8" s="268"/>
      <c r="B8" s="290"/>
      <c r="C8" s="186"/>
      <c r="D8" s="211"/>
      <c r="E8" s="186"/>
      <c r="F8" s="211"/>
      <c r="G8" s="186"/>
      <c r="H8" s="211"/>
      <c r="I8" s="186"/>
      <c r="J8" s="211"/>
      <c r="K8" s="186"/>
      <c r="L8" s="211"/>
      <c r="M8" s="211"/>
      <c r="N8" s="211"/>
      <c r="O8" s="186"/>
      <c r="P8" s="186"/>
      <c r="T8" s="270" t="s">
        <v>3</v>
      </c>
      <c r="U8" s="287">
        <v>197</v>
      </c>
      <c r="V8" s="167"/>
      <c r="W8" s="194">
        <v>194</v>
      </c>
      <c r="X8" s="167"/>
      <c r="Y8" s="194">
        <v>251</v>
      </c>
      <c r="Z8" s="167"/>
      <c r="AA8" s="194"/>
      <c r="AB8" s="167"/>
      <c r="AC8" s="194">
        <v>696</v>
      </c>
      <c r="AD8" s="194">
        <v>83</v>
      </c>
      <c r="AE8" s="194">
        <v>95</v>
      </c>
      <c r="AF8" s="194">
        <v>39</v>
      </c>
      <c r="AG8" s="194">
        <v>66</v>
      </c>
      <c r="AH8" s="194">
        <v>53</v>
      </c>
      <c r="AI8" s="194">
        <v>270</v>
      </c>
    </row>
    <row r="9" spans="1:35" ht="11.1" customHeight="1" x14ac:dyDescent="0.2">
      <c r="A9" s="291" t="s">
        <v>190</v>
      </c>
      <c r="B9" s="292"/>
      <c r="C9" s="292"/>
      <c r="D9" s="293"/>
      <c r="E9" s="293"/>
      <c r="F9" s="293"/>
      <c r="H9" s="167"/>
      <c r="I9" s="284"/>
      <c r="J9" s="282"/>
      <c r="K9" s="282"/>
      <c r="L9" s="282"/>
      <c r="M9" s="282"/>
      <c r="N9" s="167"/>
      <c r="O9" s="167"/>
      <c r="P9" s="167"/>
      <c r="T9" s="270" t="s">
        <v>111</v>
      </c>
      <c r="U9" s="289">
        <f>U7-U8</f>
        <v>0</v>
      </c>
      <c r="V9" s="167"/>
      <c r="W9" s="200">
        <f>W7-W8</f>
        <v>0</v>
      </c>
      <c r="X9" s="167"/>
      <c r="Y9" s="200">
        <v>897</v>
      </c>
      <c r="Z9" s="167"/>
      <c r="AA9" s="200"/>
      <c r="AB9" s="167"/>
      <c r="AC9" s="200">
        <v>1706</v>
      </c>
      <c r="AD9" s="200">
        <v>203</v>
      </c>
      <c r="AE9" s="200">
        <v>3448</v>
      </c>
      <c r="AF9" s="200">
        <f>AF7-AF8</f>
        <v>1104</v>
      </c>
      <c r="AG9" s="200">
        <f>AG7-AG8</f>
        <v>2383</v>
      </c>
      <c r="AH9" s="200">
        <f>AH7-AH8</f>
        <v>3665</v>
      </c>
      <c r="AI9" s="200">
        <f>AI7-AI8</f>
        <v>3586</v>
      </c>
    </row>
    <row r="10" spans="1:35" ht="11.1" customHeight="1" x14ac:dyDescent="0.2">
      <c r="A10" s="254" t="s">
        <v>60</v>
      </c>
      <c r="B10" s="294"/>
      <c r="C10" s="294"/>
      <c r="D10" s="294"/>
      <c r="E10" s="294"/>
      <c r="F10" s="294"/>
      <c r="G10" s="295"/>
      <c r="H10" s="167"/>
      <c r="I10" s="284"/>
      <c r="J10" s="282"/>
      <c r="K10" s="282"/>
      <c r="L10" s="282"/>
      <c r="M10" s="282"/>
      <c r="N10" s="167"/>
      <c r="O10" s="167"/>
      <c r="P10" s="167"/>
      <c r="T10" s="268"/>
      <c r="U10" s="290"/>
      <c r="V10" s="186"/>
      <c r="W10" s="211"/>
      <c r="X10" s="186"/>
      <c r="Y10" s="211"/>
      <c r="Z10" s="186"/>
      <c r="AA10" s="211"/>
      <c r="AB10" s="186"/>
      <c r="AC10" s="211"/>
      <c r="AD10" s="186"/>
      <c r="AE10" s="211"/>
      <c r="AF10" s="211"/>
      <c r="AG10" s="211"/>
      <c r="AH10" s="186"/>
      <c r="AI10" s="186"/>
    </row>
    <row r="11" spans="1:35" x14ac:dyDescent="0.2">
      <c r="T11" s="291" t="s">
        <v>190</v>
      </c>
      <c r="U11" s="292"/>
      <c r="V11" s="292"/>
      <c r="W11" s="293"/>
      <c r="X11" s="293"/>
      <c r="Y11" s="293"/>
      <c r="AA11" s="167"/>
      <c r="AB11" s="284"/>
      <c r="AC11" s="282"/>
      <c r="AD11" s="282"/>
      <c r="AE11" s="282"/>
      <c r="AF11" s="282"/>
      <c r="AG11" s="167"/>
      <c r="AH11" s="167"/>
      <c r="AI11" s="167"/>
    </row>
    <row r="12" spans="1:35" x14ac:dyDescent="0.2">
      <c r="T12" s="254" t="s">
        <v>60</v>
      </c>
      <c r="U12" s="294"/>
      <c r="V12" s="294"/>
      <c r="W12" s="294"/>
      <c r="X12" s="294"/>
      <c r="Y12" s="294"/>
      <c r="Z12" s="295"/>
      <c r="AA12" s="167"/>
      <c r="AB12" s="284"/>
      <c r="AC12" s="282"/>
      <c r="AD12" s="282"/>
      <c r="AE12" s="282"/>
      <c r="AF12" s="282"/>
      <c r="AG12" s="167"/>
      <c r="AH12" s="167"/>
      <c r="AI12" s="167"/>
    </row>
    <row r="27" spans="1:16" ht="27.95" customHeight="1" x14ac:dyDescent="0.2">
      <c r="A27" s="523" t="s">
        <v>206</v>
      </c>
      <c r="B27" s="523"/>
      <c r="C27" s="523"/>
      <c r="D27" s="523"/>
      <c r="E27" s="523"/>
      <c r="F27" s="523"/>
      <c r="G27" s="523"/>
      <c r="H27" s="523"/>
      <c r="I27" s="523"/>
      <c r="J27" s="523"/>
      <c r="K27" s="523"/>
      <c r="L27" s="523"/>
      <c r="M27" s="523"/>
      <c r="N27" s="523"/>
      <c r="O27" s="523"/>
      <c r="P27" s="523"/>
    </row>
    <row r="28" spans="1:16" ht="3.75" customHeight="1" x14ac:dyDescent="0.2">
      <c r="A28" s="111"/>
      <c r="B28" s="167"/>
      <c r="C28" s="167"/>
      <c r="D28" s="167"/>
      <c r="E28" s="167"/>
      <c r="F28" s="296"/>
      <c r="H28" s="167"/>
      <c r="I28" s="284"/>
      <c r="J28" s="282"/>
      <c r="K28" s="282"/>
      <c r="L28" s="282"/>
      <c r="M28" s="282"/>
      <c r="N28" s="167"/>
      <c r="O28" s="167"/>
      <c r="P28" s="167"/>
    </row>
    <row r="29" spans="1:16" ht="25.5" x14ac:dyDescent="0.2">
      <c r="A29" s="265" t="s">
        <v>6</v>
      </c>
      <c r="B29" s="285">
        <v>2012</v>
      </c>
      <c r="C29" s="286"/>
      <c r="D29" s="189">
        <v>2013</v>
      </c>
      <c r="E29" s="286"/>
      <c r="F29" s="189">
        <v>2014</v>
      </c>
      <c r="G29" s="286"/>
      <c r="H29" s="189"/>
      <c r="I29" s="286"/>
      <c r="J29" s="189">
        <v>2015</v>
      </c>
      <c r="K29" s="189">
        <v>2016</v>
      </c>
      <c r="L29" s="189">
        <v>2017</v>
      </c>
      <c r="M29" s="189">
        <v>2018</v>
      </c>
      <c r="N29" s="189">
        <v>2019</v>
      </c>
      <c r="O29" s="189">
        <v>2020</v>
      </c>
      <c r="P29" s="189">
        <v>2021</v>
      </c>
    </row>
    <row r="30" spans="1:16" ht="8.25" customHeight="1" x14ac:dyDescent="0.2">
      <c r="A30" s="266"/>
      <c r="B30" s="287"/>
      <c r="C30" s="167"/>
      <c r="D30" s="194"/>
      <c r="E30" s="167"/>
      <c r="F30" s="194"/>
      <c r="G30" s="167"/>
      <c r="H30" s="194"/>
      <c r="I30" s="167"/>
      <c r="J30" s="194"/>
      <c r="K30" s="194"/>
      <c r="L30" s="194"/>
    </row>
    <row r="31" spans="1:16" ht="18.95" customHeight="1" x14ac:dyDescent="0.2">
      <c r="A31" s="267" t="s">
        <v>204</v>
      </c>
      <c r="B31" s="288">
        <v>623</v>
      </c>
      <c r="C31" s="167"/>
      <c r="D31" s="185">
        <v>717</v>
      </c>
      <c r="E31" s="167"/>
      <c r="F31" s="185">
        <v>1757</v>
      </c>
      <c r="G31" s="167"/>
      <c r="H31" s="185"/>
      <c r="I31" s="167"/>
      <c r="J31" s="185">
        <v>2504</v>
      </c>
      <c r="K31" s="185">
        <v>609</v>
      </c>
      <c r="L31" s="185">
        <v>233</v>
      </c>
      <c r="M31" s="185">
        <v>100</v>
      </c>
      <c r="N31" s="185">
        <v>90</v>
      </c>
      <c r="O31" s="185">
        <v>144</v>
      </c>
      <c r="P31" s="185">
        <v>140</v>
      </c>
    </row>
    <row r="32" spans="1:16" ht="18.95" customHeight="1" x14ac:dyDescent="0.2">
      <c r="A32" s="270" t="s">
        <v>3</v>
      </c>
      <c r="B32" s="287">
        <v>31</v>
      </c>
      <c r="C32" s="167"/>
      <c r="D32" s="194">
        <v>28</v>
      </c>
      <c r="E32" s="167"/>
      <c r="F32" s="194">
        <v>94</v>
      </c>
      <c r="G32" s="167"/>
      <c r="H32" s="194"/>
      <c r="I32" s="167"/>
      <c r="J32" s="194">
        <v>203</v>
      </c>
      <c r="K32" s="194">
        <v>24</v>
      </c>
      <c r="L32" s="194">
        <v>11</v>
      </c>
      <c r="M32" s="194">
        <v>7</v>
      </c>
      <c r="N32" s="194">
        <v>5</v>
      </c>
      <c r="O32" s="194">
        <v>9</v>
      </c>
      <c r="P32" s="194">
        <v>16</v>
      </c>
    </row>
    <row r="33" spans="1:16" ht="18.95" customHeight="1" x14ac:dyDescent="0.2">
      <c r="A33" s="270" t="s">
        <v>111</v>
      </c>
      <c r="B33" s="289">
        <v>592</v>
      </c>
      <c r="C33" s="167"/>
      <c r="D33" s="200">
        <v>689</v>
      </c>
      <c r="E33" s="167"/>
      <c r="F33" s="200">
        <v>1663</v>
      </c>
      <c r="G33" s="167"/>
      <c r="H33" s="200"/>
      <c r="I33" s="167"/>
      <c r="J33" s="200">
        <f>J31-J32</f>
        <v>2301</v>
      </c>
      <c r="K33" s="200">
        <f t="shared" ref="K33:P33" si="0">K31-K32</f>
        <v>585</v>
      </c>
      <c r="L33" s="200">
        <f t="shared" si="0"/>
        <v>222</v>
      </c>
      <c r="M33" s="200">
        <f t="shared" si="0"/>
        <v>93</v>
      </c>
      <c r="N33" s="200">
        <f t="shared" si="0"/>
        <v>85</v>
      </c>
      <c r="O33" s="200">
        <f t="shared" si="0"/>
        <v>135</v>
      </c>
      <c r="P33" s="200">
        <f t="shared" si="0"/>
        <v>124</v>
      </c>
    </row>
    <row r="34" spans="1:16" ht="8.25" customHeight="1" x14ac:dyDescent="0.2">
      <c r="A34" s="268"/>
      <c r="B34" s="290"/>
      <c r="C34" s="186"/>
      <c r="D34" s="211"/>
      <c r="E34" s="186"/>
      <c r="F34" s="211"/>
      <c r="G34" s="186"/>
      <c r="H34" s="211"/>
      <c r="I34" s="186"/>
      <c r="J34" s="211"/>
      <c r="K34" s="186"/>
      <c r="L34" s="211"/>
      <c r="M34" s="211"/>
      <c r="N34" s="211"/>
      <c r="O34" s="211"/>
      <c r="P34" s="211"/>
    </row>
    <row r="35" spans="1:16" ht="11.1" customHeight="1" x14ac:dyDescent="0.2">
      <c r="A35" s="291" t="s">
        <v>191</v>
      </c>
      <c r="B35" s="291"/>
      <c r="C35" s="291"/>
      <c r="D35" s="292"/>
      <c r="E35" s="292"/>
      <c r="F35" s="296"/>
      <c r="H35" s="167"/>
      <c r="I35" s="284"/>
      <c r="J35" s="282"/>
      <c r="K35" s="282"/>
      <c r="L35" s="282"/>
      <c r="M35" s="282"/>
      <c r="N35" s="167"/>
      <c r="O35" s="167"/>
      <c r="P35" s="167"/>
    </row>
    <row r="36" spans="1:16" ht="11.1" customHeight="1" x14ac:dyDescent="0.2">
      <c r="A36" s="297" t="s">
        <v>60</v>
      </c>
      <c r="B36" s="297"/>
      <c r="C36" s="297"/>
      <c r="D36" s="297"/>
      <c r="E36" s="261"/>
      <c r="F36" s="296"/>
      <c r="G36" s="295"/>
      <c r="H36" s="167"/>
      <c r="I36" s="284"/>
      <c r="J36" s="282"/>
      <c r="K36" s="282"/>
      <c r="L36" s="282"/>
      <c r="M36" s="282"/>
      <c r="N36" s="167"/>
      <c r="O36" s="167"/>
      <c r="P36" s="167"/>
    </row>
    <row r="44" spans="1:16" ht="13.5" x14ac:dyDescent="0.2">
      <c r="A44" s="133" t="s">
        <v>200</v>
      </c>
      <c r="B44" s="278"/>
      <c r="C44" s="278"/>
      <c r="D44" s="278"/>
      <c r="E44" s="278"/>
      <c r="F44" s="278"/>
      <c r="G44" s="278"/>
      <c r="H44" s="278"/>
      <c r="I44" s="278"/>
      <c r="J44" s="278"/>
      <c r="K44" s="278"/>
      <c r="L44" s="278"/>
      <c r="M44" s="279"/>
      <c r="N44" s="280"/>
      <c r="O44" s="280"/>
      <c r="P44" s="280"/>
    </row>
    <row r="45" spans="1:16" x14ac:dyDescent="0.2">
      <c r="A45" s="203" t="s">
        <v>110</v>
      </c>
      <c r="B45" s="194"/>
      <c r="C45" s="194"/>
      <c r="D45" s="194"/>
      <c r="E45" s="194"/>
      <c r="F45" s="194"/>
      <c r="G45" s="194"/>
      <c r="H45" s="194"/>
      <c r="I45" s="203"/>
      <c r="J45" s="194"/>
      <c r="K45" s="194"/>
      <c r="L45" s="194"/>
      <c r="M45" s="194"/>
      <c r="N45" s="194"/>
      <c r="O45" s="194"/>
      <c r="P45" s="194"/>
    </row>
    <row r="46" spans="1:16" ht="4.5" customHeight="1" x14ac:dyDescent="0.2">
      <c r="A46" s="298"/>
      <c r="B46" s="194"/>
      <c r="C46" s="194"/>
      <c r="D46" s="194"/>
      <c r="E46" s="194"/>
      <c r="F46" s="194"/>
      <c r="G46" s="194"/>
      <c r="H46" s="194"/>
      <c r="I46" s="203"/>
      <c r="J46" s="194"/>
      <c r="K46" s="194"/>
      <c r="L46" s="194"/>
      <c r="M46" s="194"/>
      <c r="N46" s="194"/>
      <c r="O46" s="194"/>
      <c r="P46" s="194"/>
    </row>
    <row r="47" spans="1:16" ht="25.5" x14ac:dyDescent="0.2">
      <c r="A47" s="265" t="s">
        <v>6</v>
      </c>
      <c r="B47" s="281">
        <v>2007</v>
      </c>
      <c r="C47" s="281">
        <v>2008</v>
      </c>
      <c r="D47" s="281">
        <v>2009</v>
      </c>
      <c r="E47" s="281">
        <v>2010</v>
      </c>
      <c r="F47" s="281">
        <v>2011</v>
      </c>
      <c r="G47" s="281">
        <v>2012</v>
      </c>
      <c r="H47" s="281">
        <v>2013</v>
      </c>
      <c r="I47" s="281">
        <v>2014</v>
      </c>
      <c r="J47" s="281">
        <v>2015</v>
      </c>
      <c r="K47" s="281">
        <v>2016</v>
      </c>
      <c r="L47" s="281">
        <v>2017</v>
      </c>
      <c r="M47" s="281">
        <v>2018</v>
      </c>
      <c r="N47" s="281">
        <v>2019</v>
      </c>
      <c r="O47" s="281">
        <v>2020</v>
      </c>
      <c r="P47" s="281">
        <v>2021</v>
      </c>
    </row>
    <row r="48" spans="1:16" ht="9.75" customHeight="1" x14ac:dyDescent="0.2">
      <c r="A48" s="267"/>
      <c r="B48" s="194"/>
      <c r="C48" s="194"/>
      <c r="D48" s="194"/>
      <c r="E48" s="194"/>
      <c r="F48" s="194"/>
      <c r="G48" s="194"/>
      <c r="H48" s="194"/>
      <c r="I48" s="194"/>
      <c r="J48" s="194"/>
      <c r="K48" s="280"/>
      <c r="L48" s="280"/>
      <c r="M48" s="280"/>
      <c r="N48" s="280"/>
      <c r="O48" s="280"/>
      <c r="P48" s="280"/>
    </row>
    <row r="49" spans="1:16" ht="15.75" customHeight="1" x14ac:dyDescent="0.2">
      <c r="A49" s="267" t="s">
        <v>204</v>
      </c>
      <c r="B49" s="220">
        <v>225</v>
      </c>
      <c r="C49" s="220">
        <v>239</v>
      </c>
      <c r="D49" s="220">
        <v>246</v>
      </c>
      <c r="E49" s="220">
        <v>258</v>
      </c>
      <c r="F49" s="220">
        <v>204</v>
      </c>
      <c r="G49" s="220">
        <v>203</v>
      </c>
      <c r="H49" s="220">
        <v>181</v>
      </c>
      <c r="I49" s="220">
        <v>194</v>
      </c>
      <c r="J49" s="220">
        <v>176</v>
      </c>
      <c r="K49" s="220">
        <v>180</v>
      </c>
      <c r="L49" s="220">
        <v>162</v>
      </c>
      <c r="M49" s="220">
        <v>134</v>
      </c>
      <c r="N49" s="220">
        <v>160</v>
      </c>
      <c r="O49" s="220">
        <v>101</v>
      </c>
      <c r="P49" s="220">
        <v>142</v>
      </c>
    </row>
    <row r="50" spans="1:16" ht="15.75" customHeight="1" x14ac:dyDescent="0.2">
      <c r="A50" s="266" t="s">
        <v>3</v>
      </c>
      <c r="B50" s="194">
        <v>19</v>
      </c>
      <c r="C50" s="194">
        <v>12</v>
      </c>
      <c r="D50" s="194">
        <v>10</v>
      </c>
      <c r="E50" s="194">
        <v>13</v>
      </c>
      <c r="F50" s="194">
        <v>4</v>
      </c>
      <c r="G50" s="194">
        <v>7</v>
      </c>
      <c r="H50" s="194">
        <v>12</v>
      </c>
      <c r="I50" s="194">
        <v>8</v>
      </c>
      <c r="J50" s="194">
        <v>7</v>
      </c>
      <c r="K50" s="194">
        <v>8</v>
      </c>
      <c r="L50" s="280">
        <v>6</v>
      </c>
      <c r="M50" s="280">
        <v>3</v>
      </c>
      <c r="N50" s="280">
        <v>6</v>
      </c>
      <c r="O50" s="280">
        <v>2</v>
      </c>
      <c r="P50" s="280">
        <v>4</v>
      </c>
    </row>
    <row r="51" spans="1:16" ht="15.75" customHeight="1" x14ac:dyDescent="0.2">
      <c r="A51" s="266" t="s">
        <v>111</v>
      </c>
      <c r="B51" s="194">
        <v>206</v>
      </c>
      <c r="C51" s="194">
        <v>227</v>
      </c>
      <c r="D51" s="194">
        <v>236</v>
      </c>
      <c r="E51" s="194">
        <v>245</v>
      </c>
      <c r="F51" s="194">
        <v>200</v>
      </c>
      <c r="G51" s="194">
        <v>196</v>
      </c>
      <c r="H51" s="194">
        <v>169</v>
      </c>
      <c r="I51" s="194">
        <v>186</v>
      </c>
      <c r="J51" s="194">
        <v>169</v>
      </c>
      <c r="K51" s="194">
        <v>172</v>
      </c>
      <c r="L51" s="280">
        <v>156</v>
      </c>
      <c r="M51" s="280">
        <f>M49-M50</f>
        <v>131</v>
      </c>
      <c r="N51" s="280">
        <f>N49-N50</f>
        <v>154</v>
      </c>
      <c r="O51" s="280">
        <f>O49-O50</f>
        <v>99</v>
      </c>
      <c r="P51" s="280">
        <f>P49-P50</f>
        <v>138</v>
      </c>
    </row>
    <row r="52" spans="1:16" ht="9.75" customHeight="1" x14ac:dyDescent="0.2">
      <c r="A52" s="299"/>
      <c r="B52" s="211"/>
      <c r="C52" s="211"/>
      <c r="D52" s="211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1"/>
    </row>
    <row r="53" spans="1:16" ht="20.100000000000001" customHeight="1" x14ac:dyDescent="0.2">
      <c r="A53" s="512" t="s">
        <v>184</v>
      </c>
      <c r="B53" s="512"/>
      <c r="C53" s="512"/>
      <c r="D53" s="512"/>
      <c r="E53" s="512"/>
      <c r="F53" s="512"/>
      <c r="G53" s="512"/>
      <c r="H53" s="512"/>
      <c r="I53" s="512"/>
      <c r="J53" s="512"/>
      <c r="K53" s="512"/>
      <c r="L53" s="512"/>
      <c r="M53" s="512"/>
      <c r="N53" s="512"/>
      <c r="O53" s="512"/>
      <c r="P53" s="512"/>
    </row>
    <row r="54" spans="1:16" ht="11.1" customHeight="1" x14ac:dyDescent="0.2">
      <c r="A54" s="300" t="s">
        <v>97</v>
      </c>
      <c r="B54" s="301"/>
      <c r="C54" s="301"/>
      <c r="D54" s="167"/>
      <c r="E54" s="167"/>
      <c r="F54" s="167"/>
      <c r="G54" s="167"/>
      <c r="H54" s="167"/>
      <c r="I54" s="292"/>
      <c r="J54" s="167"/>
      <c r="K54" s="167"/>
      <c r="L54" s="167"/>
      <c r="M54" s="167"/>
      <c r="N54" s="194"/>
      <c r="O54" s="194"/>
      <c r="P54" s="194"/>
    </row>
  </sheetData>
  <mergeCells count="4">
    <mergeCell ref="A1:P1"/>
    <mergeCell ref="A53:P53"/>
    <mergeCell ref="A27:P27"/>
    <mergeCell ref="T3:A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"/>
  <sheetViews>
    <sheetView showGridLines="0" topLeftCell="A2" zoomScaleNormal="100" workbookViewId="0">
      <selection activeCell="A29" sqref="A29:M29"/>
    </sheetView>
  </sheetViews>
  <sheetFormatPr baseColWidth="10" defaultRowHeight="12.75" x14ac:dyDescent="0.2"/>
  <cols>
    <col min="1" max="1" width="19.42578125" customWidth="1"/>
    <col min="2" max="2" width="6.28515625" style="137" hidden="1" customWidth="1"/>
    <col min="3" max="9" width="6.28515625" style="137" customWidth="1"/>
    <col min="10" max="10" width="10.42578125" style="137" customWidth="1"/>
    <col min="11" max="12" width="8.7109375" style="137" customWidth="1"/>
    <col min="13" max="13" width="6.7109375" style="137" customWidth="1"/>
  </cols>
  <sheetData>
    <row r="1" spans="1:15" ht="15" customHeight="1" x14ac:dyDescent="0.2">
      <c r="A1" s="446" t="s">
        <v>323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  <c r="M1" s="446"/>
    </row>
    <row r="2" spans="1:15" x14ac:dyDescent="0.2">
      <c r="A2" s="4" t="s">
        <v>139</v>
      </c>
      <c r="B2" s="222"/>
      <c r="C2" s="222"/>
      <c r="D2" s="222"/>
      <c r="E2" s="222"/>
      <c r="F2" s="222"/>
      <c r="G2" s="222"/>
      <c r="H2" s="222"/>
      <c r="I2" s="222"/>
      <c r="J2" s="222"/>
      <c r="K2" s="190"/>
      <c r="L2" s="190"/>
      <c r="M2" s="223"/>
    </row>
    <row r="3" spans="1:15" ht="5.0999999999999996" customHeight="1" x14ac:dyDescent="0.25">
      <c r="A3" s="2"/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1"/>
    </row>
    <row r="4" spans="1:15" ht="17.25" customHeight="1" x14ac:dyDescent="0.2">
      <c r="A4" s="448" t="s">
        <v>322</v>
      </c>
      <c r="B4" s="224"/>
      <c r="C4" s="381"/>
      <c r="D4" s="224"/>
      <c r="E4" s="224"/>
      <c r="F4" s="224"/>
      <c r="G4" s="224"/>
      <c r="H4" s="224"/>
      <c r="I4" s="224"/>
      <c r="J4" s="450">
        <v>2023</v>
      </c>
      <c r="K4" s="450"/>
      <c r="L4" s="450"/>
      <c r="M4" s="450"/>
    </row>
    <row r="5" spans="1:15" ht="27" customHeight="1" x14ac:dyDescent="0.25">
      <c r="A5" s="449"/>
      <c r="B5" s="192">
        <v>2015</v>
      </c>
      <c r="C5" s="461">
        <v>2016</v>
      </c>
      <c r="D5" s="454">
        <v>2017</v>
      </c>
      <c r="E5" s="454">
        <v>2018</v>
      </c>
      <c r="F5" s="454">
        <v>2019</v>
      </c>
      <c r="G5" s="454">
        <v>2020</v>
      </c>
      <c r="H5" s="454">
        <v>2021</v>
      </c>
      <c r="I5" s="454">
        <v>2022</v>
      </c>
      <c r="J5" s="455" t="s">
        <v>179</v>
      </c>
      <c r="K5" s="457" t="s">
        <v>321</v>
      </c>
      <c r="L5" s="457"/>
      <c r="M5" s="455" t="s">
        <v>47</v>
      </c>
    </row>
    <row r="6" spans="1:15" ht="20.100000000000001" customHeight="1" x14ac:dyDescent="0.25">
      <c r="A6" s="449"/>
      <c r="B6" s="225"/>
      <c r="C6" s="462"/>
      <c r="D6" s="459"/>
      <c r="E6" s="459"/>
      <c r="F6" s="459"/>
      <c r="G6" s="459"/>
      <c r="H6" s="458"/>
      <c r="I6" s="458"/>
      <c r="J6" s="456"/>
      <c r="K6" s="189" t="s">
        <v>48</v>
      </c>
      <c r="L6" s="189" t="s">
        <v>49</v>
      </c>
      <c r="M6" s="456"/>
    </row>
    <row r="7" spans="1:15" ht="5.0999999999999996" customHeight="1" x14ac:dyDescent="0.25">
      <c r="A7" s="7"/>
      <c r="B7" s="111"/>
      <c r="C7" s="382"/>
      <c r="D7" s="111"/>
      <c r="E7" s="111"/>
      <c r="F7" s="111"/>
      <c r="G7" s="111"/>
      <c r="H7" s="111"/>
      <c r="I7" s="111"/>
      <c r="J7" s="111"/>
      <c r="K7" s="190"/>
      <c r="L7" s="190"/>
      <c r="M7" s="191"/>
    </row>
    <row r="8" spans="1:15" ht="14.25" customHeight="1" x14ac:dyDescent="0.25">
      <c r="A8" s="108" t="s">
        <v>204</v>
      </c>
      <c r="B8" s="226">
        <v>21.7716480807049</v>
      </c>
      <c r="C8" s="383">
        <v>20.742382536502134</v>
      </c>
      <c r="D8" s="226">
        <v>21.699987027828701</v>
      </c>
      <c r="E8" s="226">
        <v>20.487972608114941</v>
      </c>
      <c r="F8" s="226">
        <v>20.193379926918801</v>
      </c>
      <c r="G8" s="227">
        <v>30.1</v>
      </c>
      <c r="H8" s="227" t="s">
        <v>211</v>
      </c>
      <c r="I8" s="227" t="s">
        <v>223</v>
      </c>
      <c r="J8" s="378" t="s">
        <v>258</v>
      </c>
      <c r="K8" s="378" t="s">
        <v>257</v>
      </c>
      <c r="L8" s="378" t="s">
        <v>266</v>
      </c>
      <c r="M8" s="378" t="s">
        <v>278</v>
      </c>
      <c r="N8" s="218"/>
    </row>
    <row r="9" spans="1:15" ht="12.95" hidden="1" customHeight="1" x14ac:dyDescent="0.2">
      <c r="A9" s="16" t="s">
        <v>21</v>
      </c>
      <c r="B9" s="66">
        <v>10.95287733362246</v>
      </c>
      <c r="C9" s="384">
        <v>10.998219397859334</v>
      </c>
      <c r="D9" s="66">
        <v>13.294880043382156</v>
      </c>
      <c r="E9" s="66">
        <v>13.127340442365171</v>
      </c>
      <c r="F9" s="66">
        <v>14.1995670527758</v>
      </c>
      <c r="G9" s="66"/>
      <c r="H9" s="66"/>
      <c r="I9" s="66"/>
      <c r="J9" s="379"/>
      <c r="K9" s="379"/>
      <c r="L9" s="379"/>
      <c r="M9" s="379"/>
      <c r="N9" s="218"/>
    </row>
    <row r="10" spans="1:15" hidden="1" x14ac:dyDescent="0.2">
      <c r="A10" s="16" t="s">
        <v>22</v>
      </c>
      <c r="B10" s="66">
        <v>26.775342090032218</v>
      </c>
      <c r="C10" s="384">
        <v>25.301218483369819</v>
      </c>
      <c r="D10" s="66">
        <v>25.667369702523082</v>
      </c>
      <c r="E10" s="66">
        <v>23.99652086539361</v>
      </c>
      <c r="F10" s="66">
        <v>23.061105156557815</v>
      </c>
      <c r="G10" s="66"/>
      <c r="H10" s="66"/>
      <c r="I10" s="66"/>
      <c r="J10" s="379"/>
      <c r="K10" s="379"/>
      <c r="L10" s="379"/>
      <c r="M10" s="379"/>
      <c r="N10" s="218"/>
    </row>
    <row r="11" spans="1:15" x14ac:dyDescent="0.2">
      <c r="A11" s="93" t="s">
        <v>23</v>
      </c>
      <c r="B11" s="66"/>
      <c r="C11" s="384"/>
      <c r="D11" s="66"/>
      <c r="E11" s="66"/>
      <c r="F11" s="66"/>
      <c r="G11" s="66"/>
      <c r="H11" s="66"/>
      <c r="I11" s="66"/>
      <c r="J11" s="379"/>
      <c r="K11" s="379"/>
      <c r="L11" s="379"/>
      <c r="M11" s="379"/>
      <c r="N11" s="218"/>
    </row>
    <row r="12" spans="1:15" ht="17.100000000000001" customHeight="1" x14ac:dyDescent="0.25">
      <c r="A12" s="16" t="s">
        <v>24</v>
      </c>
      <c r="B12" s="66">
        <v>14.540763880492776</v>
      </c>
      <c r="C12" s="384">
        <v>13.864757514670925</v>
      </c>
      <c r="D12" s="66">
        <v>15.135252224961832</v>
      </c>
      <c r="E12" s="66">
        <v>14.422734643544803</v>
      </c>
      <c r="F12" s="66">
        <v>14.57505956335905</v>
      </c>
      <c r="G12" s="66">
        <v>26</v>
      </c>
      <c r="H12" s="66" t="s">
        <v>212</v>
      </c>
      <c r="I12" s="66" t="s">
        <v>224</v>
      </c>
      <c r="J12" s="380">
        <v>26.4</v>
      </c>
      <c r="K12" s="380" t="s">
        <v>225</v>
      </c>
      <c r="L12" s="380" t="s">
        <v>267</v>
      </c>
      <c r="M12" s="380" t="s">
        <v>239</v>
      </c>
      <c r="N12" s="218"/>
      <c r="O12" s="10"/>
    </row>
    <row r="13" spans="1:15" ht="17.100000000000001" customHeight="1" x14ac:dyDescent="0.25">
      <c r="A13" s="16" t="s">
        <v>25</v>
      </c>
      <c r="B13" s="66">
        <v>45.184819692111056</v>
      </c>
      <c r="C13" s="384">
        <v>43.785048925070008</v>
      </c>
      <c r="D13" s="66">
        <v>44.376789084242219</v>
      </c>
      <c r="E13" s="66">
        <v>42.084881248000897</v>
      </c>
      <c r="F13" s="66">
        <v>40.778433611110636</v>
      </c>
      <c r="G13" s="66" t="s">
        <v>157</v>
      </c>
      <c r="H13" s="66" t="s">
        <v>213</v>
      </c>
      <c r="I13" s="66" t="s">
        <v>226</v>
      </c>
      <c r="J13" s="380">
        <v>39.799999999999997</v>
      </c>
      <c r="K13" s="380" t="s">
        <v>259</v>
      </c>
      <c r="L13" s="380" t="s">
        <v>268</v>
      </c>
      <c r="M13" s="380" t="s">
        <v>279</v>
      </c>
      <c r="N13" s="218"/>
    </row>
    <row r="14" spans="1:15" ht="14.25" customHeight="1" x14ac:dyDescent="0.2">
      <c r="A14" s="108" t="s">
        <v>26</v>
      </c>
      <c r="B14" s="66"/>
      <c r="C14" s="384"/>
      <c r="D14" s="66"/>
      <c r="E14" s="66"/>
      <c r="F14" s="66"/>
      <c r="G14" s="66"/>
      <c r="H14" s="66"/>
      <c r="I14" s="66"/>
      <c r="J14" s="379"/>
      <c r="K14" s="379"/>
      <c r="L14" s="379"/>
      <c r="M14" s="379"/>
      <c r="N14" s="218"/>
    </row>
    <row r="15" spans="1:15" ht="17.100000000000001" customHeight="1" x14ac:dyDescent="0.25">
      <c r="A15" s="16" t="s">
        <v>27</v>
      </c>
      <c r="B15" s="66">
        <v>13.822337064689853</v>
      </c>
      <c r="C15" s="384">
        <v>12.837382474127867</v>
      </c>
      <c r="D15" s="66">
        <v>14.448123190089623</v>
      </c>
      <c r="E15" s="66">
        <v>13.497549623010359</v>
      </c>
      <c r="F15" s="66">
        <v>13.768627351105462</v>
      </c>
      <c r="G15" s="66" t="s">
        <v>158</v>
      </c>
      <c r="H15" s="66" t="s">
        <v>214</v>
      </c>
      <c r="I15" s="66" t="s">
        <v>227</v>
      </c>
      <c r="J15" s="380">
        <v>26.4</v>
      </c>
      <c r="K15" s="380" t="s">
        <v>260</v>
      </c>
      <c r="L15" s="380" t="s">
        <v>269</v>
      </c>
      <c r="M15" s="380" t="s">
        <v>280</v>
      </c>
      <c r="N15" s="218"/>
    </row>
    <row r="16" spans="1:15" ht="17.100000000000001" customHeight="1" x14ac:dyDescent="0.25">
      <c r="A16" s="16" t="s">
        <v>28</v>
      </c>
      <c r="B16" s="66">
        <v>32.45671840154214</v>
      </c>
      <c r="C16" s="384">
        <v>31.710556748373367</v>
      </c>
      <c r="D16" s="66">
        <v>31.589384035175385</v>
      </c>
      <c r="E16" s="66">
        <v>30.384302275800838</v>
      </c>
      <c r="F16" s="66">
        <v>29.343493209438471</v>
      </c>
      <c r="G16" s="66" t="s">
        <v>159</v>
      </c>
      <c r="H16" s="66" t="s">
        <v>215</v>
      </c>
      <c r="I16" s="66" t="s">
        <v>230</v>
      </c>
      <c r="J16" s="380">
        <v>32.799999999999997</v>
      </c>
      <c r="K16" s="380" t="s">
        <v>261</v>
      </c>
      <c r="L16" s="380" t="s">
        <v>270</v>
      </c>
      <c r="M16" s="380" t="s">
        <v>281</v>
      </c>
      <c r="N16" s="218"/>
    </row>
    <row r="17" spans="1:14" ht="17.100000000000001" customHeight="1" x14ac:dyDescent="0.25">
      <c r="A17" s="16" t="s">
        <v>29</v>
      </c>
      <c r="B17" s="66">
        <v>28.923294724017474</v>
      </c>
      <c r="C17" s="384">
        <v>27.448652151714398</v>
      </c>
      <c r="D17" s="66">
        <v>28.640911729362909</v>
      </c>
      <c r="E17" s="66">
        <v>26.534141539733355</v>
      </c>
      <c r="F17" s="66">
        <v>25.794129154250431</v>
      </c>
      <c r="G17" s="66">
        <v>31</v>
      </c>
      <c r="H17" s="66" t="s">
        <v>216</v>
      </c>
      <c r="I17" s="66" t="s">
        <v>231</v>
      </c>
      <c r="J17" s="380">
        <v>31.6</v>
      </c>
      <c r="K17" s="380" t="s">
        <v>262</v>
      </c>
      <c r="L17" s="380" t="s">
        <v>271</v>
      </c>
      <c r="M17" s="380" t="s">
        <v>282</v>
      </c>
      <c r="N17" s="218"/>
    </row>
    <row r="18" spans="1:14" x14ac:dyDescent="0.2">
      <c r="A18" s="109" t="s">
        <v>195</v>
      </c>
      <c r="B18" s="66"/>
      <c r="C18" s="384"/>
      <c r="D18" s="66"/>
      <c r="E18" s="66"/>
      <c r="F18" s="66"/>
      <c r="G18" s="66"/>
      <c r="H18" s="66"/>
      <c r="I18" s="66"/>
      <c r="J18" s="379"/>
      <c r="K18" s="379"/>
      <c r="L18" s="379"/>
      <c r="M18" s="379"/>
      <c r="N18" s="218"/>
    </row>
    <row r="19" spans="1:14" ht="17.100000000000001" customHeight="1" x14ac:dyDescent="0.25">
      <c r="A19" s="16" t="s">
        <v>31</v>
      </c>
      <c r="B19" s="66">
        <v>16.076137540715596</v>
      </c>
      <c r="C19" s="384">
        <v>13.674227762492469</v>
      </c>
      <c r="D19" s="66">
        <v>15.004204407831228</v>
      </c>
      <c r="E19" s="66">
        <v>12.730439929130132</v>
      </c>
      <c r="F19" s="66">
        <v>12.290227792048375</v>
      </c>
      <c r="G19" s="66" t="s">
        <v>160</v>
      </c>
      <c r="H19" s="66" t="s">
        <v>217</v>
      </c>
      <c r="I19" s="66" t="s">
        <v>233</v>
      </c>
      <c r="J19" s="380">
        <v>22.9</v>
      </c>
      <c r="K19" s="380" t="s">
        <v>237</v>
      </c>
      <c r="L19" s="380" t="s">
        <v>272</v>
      </c>
      <c r="M19" s="380" t="s">
        <v>283</v>
      </c>
      <c r="N19" s="218"/>
    </row>
    <row r="20" spans="1:14" ht="17.100000000000001" customHeight="1" x14ac:dyDescent="0.25">
      <c r="A20" s="16" t="s">
        <v>32</v>
      </c>
      <c r="B20" s="66">
        <v>30.608770061395912</v>
      </c>
      <c r="C20" s="384">
        <v>28.889371948111499</v>
      </c>
      <c r="D20" s="66">
        <v>24.595503212380386</v>
      </c>
      <c r="E20" s="66">
        <v>25.090646542421929</v>
      </c>
      <c r="F20" s="66">
        <v>21.076725567484704</v>
      </c>
      <c r="G20" s="66" t="s">
        <v>161</v>
      </c>
      <c r="H20" s="66" t="s">
        <v>218</v>
      </c>
      <c r="I20" s="66" t="s">
        <v>234</v>
      </c>
      <c r="J20" s="380">
        <v>26</v>
      </c>
      <c r="K20" s="380" t="s">
        <v>212</v>
      </c>
      <c r="L20" s="380" t="s">
        <v>273</v>
      </c>
      <c r="M20" s="380" t="s">
        <v>284</v>
      </c>
      <c r="N20" s="218"/>
    </row>
    <row r="21" spans="1:14" ht="17.100000000000001" customHeight="1" x14ac:dyDescent="0.25">
      <c r="A21" s="16" t="s">
        <v>33</v>
      </c>
      <c r="B21" s="66">
        <v>16.612698098746382</v>
      </c>
      <c r="C21" s="384">
        <v>16.910876961841954</v>
      </c>
      <c r="D21" s="66">
        <v>16.294406775018917</v>
      </c>
      <c r="E21" s="66">
        <v>16.713117566446247</v>
      </c>
      <c r="F21" s="66">
        <v>16.055251775420079</v>
      </c>
      <c r="G21" s="66">
        <v>27</v>
      </c>
      <c r="H21" s="66" t="s">
        <v>219</v>
      </c>
      <c r="I21" s="66" t="s">
        <v>236</v>
      </c>
      <c r="J21" s="380">
        <v>25.2</v>
      </c>
      <c r="K21" s="380" t="s">
        <v>263</v>
      </c>
      <c r="L21" s="380" t="s">
        <v>274</v>
      </c>
      <c r="M21" s="380" t="s">
        <v>244</v>
      </c>
      <c r="N21" s="218"/>
    </row>
    <row r="22" spans="1:14" ht="17.100000000000001" customHeight="1" x14ac:dyDescent="0.25">
      <c r="A22" s="16" t="s">
        <v>34</v>
      </c>
      <c r="B22" s="66">
        <v>48.998894875348945</v>
      </c>
      <c r="C22" s="384">
        <v>47.758109760073971</v>
      </c>
      <c r="D22" s="66">
        <v>48.65315378677343</v>
      </c>
      <c r="E22" s="66">
        <v>46.145564797079686</v>
      </c>
      <c r="F22" s="66">
        <v>45.185940321523631</v>
      </c>
      <c r="G22" s="66" t="s">
        <v>162</v>
      </c>
      <c r="H22" s="66" t="s">
        <v>220</v>
      </c>
      <c r="I22" s="66" t="s">
        <v>238</v>
      </c>
      <c r="J22" s="380">
        <v>43.1</v>
      </c>
      <c r="K22" s="380" t="s">
        <v>264</v>
      </c>
      <c r="L22" s="380" t="s">
        <v>275</v>
      </c>
      <c r="M22" s="380" t="s">
        <v>239</v>
      </c>
      <c r="N22" s="218"/>
    </row>
    <row r="23" spans="1:14" ht="17.100000000000001" customHeight="1" x14ac:dyDescent="0.25">
      <c r="A23" s="16" t="s">
        <v>35</v>
      </c>
      <c r="B23" s="66">
        <v>20.713248554297568</v>
      </c>
      <c r="C23" s="384">
        <v>19.64775575346053</v>
      </c>
      <c r="D23" s="66">
        <v>20.543470873479084</v>
      </c>
      <c r="E23" s="66">
        <v>19.311117736131962</v>
      </c>
      <c r="F23" s="66">
        <v>18.964423456212259</v>
      </c>
      <c r="G23" s="66" t="s">
        <v>163</v>
      </c>
      <c r="H23" s="66" t="s">
        <v>221</v>
      </c>
      <c r="I23" s="66" t="s">
        <v>240</v>
      </c>
      <c r="J23" s="380">
        <v>29.1</v>
      </c>
      <c r="K23" s="380" t="s">
        <v>234</v>
      </c>
      <c r="L23" s="380" t="s">
        <v>276</v>
      </c>
      <c r="M23" s="380" t="s">
        <v>243</v>
      </c>
      <c r="N23" s="218"/>
    </row>
    <row r="24" spans="1:14" ht="17.100000000000001" customHeight="1" x14ac:dyDescent="0.25">
      <c r="A24" s="16" t="s">
        <v>36</v>
      </c>
      <c r="B24" s="66">
        <v>41.069367097652389</v>
      </c>
      <c r="C24" s="384">
        <v>39.314147560326894</v>
      </c>
      <c r="D24" s="66">
        <v>41.41855110239657</v>
      </c>
      <c r="E24" s="66">
        <v>38.300481583383494</v>
      </c>
      <c r="F24" s="66">
        <v>37.292544328001576</v>
      </c>
      <c r="G24" s="66" t="s">
        <v>164</v>
      </c>
      <c r="H24" s="66" t="s">
        <v>222</v>
      </c>
      <c r="I24" s="66" t="s">
        <v>241</v>
      </c>
      <c r="J24" s="380">
        <v>36.299999999999997</v>
      </c>
      <c r="K24" s="380" t="s">
        <v>265</v>
      </c>
      <c r="L24" s="380" t="s">
        <v>277</v>
      </c>
      <c r="M24" s="380" t="s">
        <v>285</v>
      </c>
      <c r="N24" s="218"/>
    </row>
    <row r="25" spans="1:14" ht="5.0999999999999996" customHeight="1" x14ac:dyDescent="0.25">
      <c r="A25" s="8"/>
      <c r="B25" s="196"/>
      <c r="C25" s="385"/>
      <c r="D25" s="196"/>
      <c r="E25" s="196"/>
      <c r="F25" s="196"/>
      <c r="G25" s="196"/>
      <c r="H25" s="196"/>
      <c r="I25" s="196"/>
      <c r="J25" s="196"/>
      <c r="K25" s="196"/>
      <c r="L25" s="196"/>
      <c r="M25" s="196"/>
    </row>
    <row r="26" spans="1:14" ht="11.1" customHeight="1" x14ac:dyDescent="0.2">
      <c r="A26" s="94" t="s">
        <v>51</v>
      </c>
    </row>
    <row r="27" spans="1:14" ht="8.25" customHeight="1" x14ac:dyDescent="0.2"/>
    <row r="28" spans="1:14" ht="8.25" customHeight="1" x14ac:dyDescent="0.2"/>
    <row r="29" spans="1:14" ht="13.5" x14ac:dyDescent="0.25">
      <c r="A29" s="447" t="s">
        <v>209</v>
      </c>
      <c r="B29" s="447"/>
      <c r="C29" s="447"/>
      <c r="D29" s="447"/>
      <c r="E29" s="447"/>
      <c r="F29" s="447"/>
      <c r="G29" s="447"/>
      <c r="H29" s="447"/>
      <c r="I29" s="447"/>
      <c r="J29" s="447"/>
      <c r="K29" s="447"/>
      <c r="L29" s="447"/>
      <c r="M29" s="447"/>
    </row>
    <row r="30" spans="1:14" ht="13.5" x14ac:dyDescent="0.25">
      <c r="A30" s="6" t="s">
        <v>315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</row>
    <row r="31" spans="1:14" x14ac:dyDescent="0.2">
      <c r="A31" s="4" t="s">
        <v>139</v>
      </c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</row>
    <row r="32" spans="1:14" ht="3" customHeight="1" x14ac:dyDescent="0.2">
      <c r="A32" s="107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</row>
    <row r="33" spans="1:14" x14ac:dyDescent="0.2">
      <c r="A33" s="448" t="s">
        <v>322</v>
      </c>
      <c r="B33" s="228"/>
      <c r="C33" s="228"/>
      <c r="D33" s="228"/>
      <c r="E33" s="228"/>
      <c r="F33" s="228"/>
      <c r="G33" s="228"/>
      <c r="H33" s="228"/>
      <c r="I33" s="228"/>
      <c r="J33" s="450">
        <v>2023</v>
      </c>
      <c r="K33" s="450"/>
      <c r="L33" s="450"/>
      <c r="M33" s="450"/>
    </row>
    <row r="34" spans="1:14" ht="27" customHeight="1" x14ac:dyDescent="0.25">
      <c r="A34" s="449"/>
      <c r="B34" s="220">
        <v>2015</v>
      </c>
      <c r="C34" s="454">
        <v>2016</v>
      </c>
      <c r="D34" s="454">
        <v>2017</v>
      </c>
      <c r="E34" s="454">
        <v>2018</v>
      </c>
      <c r="F34" s="454">
        <v>2019</v>
      </c>
      <c r="G34" s="454">
        <v>2020</v>
      </c>
      <c r="H34" s="454">
        <v>2021</v>
      </c>
      <c r="I34" s="454">
        <v>2022</v>
      </c>
      <c r="J34" s="451" t="s">
        <v>179</v>
      </c>
      <c r="K34" s="452" t="s">
        <v>321</v>
      </c>
      <c r="L34" s="452"/>
      <c r="M34" s="453" t="s">
        <v>105</v>
      </c>
    </row>
    <row r="35" spans="1:14" ht="13.5" x14ac:dyDescent="0.25">
      <c r="A35" s="449"/>
      <c r="B35" s="229"/>
      <c r="C35" s="454"/>
      <c r="D35" s="460"/>
      <c r="E35" s="460"/>
      <c r="F35" s="460"/>
      <c r="G35" s="460"/>
      <c r="H35" s="460"/>
      <c r="I35" s="460"/>
      <c r="J35" s="451"/>
      <c r="K35" s="192" t="s">
        <v>104</v>
      </c>
      <c r="L35" s="192" t="s">
        <v>49</v>
      </c>
      <c r="M35" s="454"/>
    </row>
    <row r="36" spans="1:14" ht="3.75" customHeight="1" x14ac:dyDescent="0.25">
      <c r="A36" s="428"/>
      <c r="B36" s="230"/>
      <c r="C36" s="230"/>
      <c r="D36" s="230"/>
      <c r="E36" s="230"/>
      <c r="F36" s="230"/>
      <c r="G36" s="230"/>
      <c r="H36" s="230"/>
      <c r="I36" s="230"/>
      <c r="J36" s="193"/>
      <c r="K36" s="193"/>
      <c r="L36" s="193"/>
      <c r="M36" s="193"/>
    </row>
    <row r="37" spans="1:14" ht="14.25" customHeight="1" x14ac:dyDescent="0.2">
      <c r="A37" s="88" t="s">
        <v>204</v>
      </c>
      <c r="B37" s="231">
        <v>4.0651866053828565</v>
      </c>
      <c r="C37" s="231">
        <v>3.7663260295204619</v>
      </c>
      <c r="D37" s="231">
        <v>3.7862812199786582</v>
      </c>
      <c r="E37" s="231">
        <v>2.8057005662125123</v>
      </c>
      <c r="F37" s="231">
        <v>2.8548849422490914</v>
      </c>
      <c r="G37" s="231">
        <v>5.0999999999999996</v>
      </c>
      <c r="H37" s="232">
        <v>4.0999999999999996</v>
      </c>
      <c r="I37" s="232" t="s">
        <v>242</v>
      </c>
      <c r="J37" s="232" t="s">
        <v>286</v>
      </c>
      <c r="K37" s="231" t="s">
        <v>291</v>
      </c>
      <c r="L37" s="231" t="s">
        <v>296</v>
      </c>
      <c r="M37" s="231" t="s">
        <v>301</v>
      </c>
    </row>
    <row r="38" spans="1:14" ht="14.1" hidden="1" customHeight="1" x14ac:dyDescent="0.2">
      <c r="A38" s="81" t="s">
        <v>21</v>
      </c>
      <c r="B38" s="195">
        <v>0.3408065521825081</v>
      </c>
      <c r="C38" s="195">
        <v>0.17486099861123325</v>
      </c>
      <c r="D38" s="195">
        <v>0.65108216809307129</v>
      </c>
      <c r="E38" s="195">
        <v>0.23156119149819973</v>
      </c>
      <c r="F38" s="195">
        <v>0.44859624199986031</v>
      </c>
      <c r="G38" s="195"/>
      <c r="H38" s="194">
        <v>2.9</v>
      </c>
      <c r="I38" s="194"/>
      <c r="J38" s="194"/>
      <c r="K38" s="195"/>
      <c r="L38" s="195"/>
      <c r="M38" s="195"/>
    </row>
    <row r="39" spans="1:14" ht="14.1" hidden="1" customHeight="1" x14ac:dyDescent="0.2">
      <c r="A39" s="81" t="s">
        <v>22</v>
      </c>
      <c r="B39" s="195">
        <v>5.7877166964911062</v>
      </c>
      <c r="C39" s="195">
        <v>5.4466037149269075</v>
      </c>
      <c r="D39" s="195">
        <v>5.2661593968044578</v>
      </c>
      <c r="E39" s="195">
        <v>4.0327000974717055</v>
      </c>
      <c r="F39" s="195">
        <v>4.0061679336265446</v>
      </c>
      <c r="G39" s="195"/>
      <c r="H39" s="66" t="s">
        <v>181</v>
      </c>
      <c r="I39" s="66"/>
      <c r="J39" s="66"/>
      <c r="K39" s="66"/>
      <c r="L39" s="66"/>
      <c r="M39" s="66"/>
    </row>
    <row r="40" spans="1:14" ht="14.25" customHeight="1" x14ac:dyDescent="0.2">
      <c r="A40" s="88" t="s">
        <v>23</v>
      </c>
      <c r="B40" s="195"/>
      <c r="C40" s="195"/>
      <c r="D40" s="195"/>
      <c r="E40" s="195"/>
      <c r="F40" s="111"/>
      <c r="G40" s="111"/>
      <c r="H40" s="111"/>
      <c r="I40" s="111"/>
      <c r="J40" s="111"/>
      <c r="K40" s="195"/>
      <c r="L40" s="195"/>
      <c r="M40" s="195"/>
    </row>
    <row r="41" spans="1:14" ht="14.25" customHeight="1" x14ac:dyDescent="0.2">
      <c r="A41" s="81" t="s">
        <v>24</v>
      </c>
      <c r="B41" s="195">
        <v>1.017266798743073</v>
      </c>
      <c r="C41" s="195">
        <v>0.93688208197548484</v>
      </c>
      <c r="D41" s="195">
        <v>1.173331474900591</v>
      </c>
      <c r="E41" s="195">
        <v>0.79645333522777328</v>
      </c>
      <c r="F41" s="195">
        <v>0.9520140391663906</v>
      </c>
      <c r="G41" s="195">
        <v>2.9</v>
      </c>
      <c r="H41" s="194">
        <v>2.1</v>
      </c>
      <c r="I41" s="194">
        <v>2.6</v>
      </c>
      <c r="J41" s="194" t="s">
        <v>229</v>
      </c>
      <c r="K41" s="195" t="s">
        <v>292</v>
      </c>
      <c r="L41" s="195" t="s">
        <v>297</v>
      </c>
      <c r="M41" s="195" t="s">
        <v>302</v>
      </c>
    </row>
    <row r="42" spans="1:14" ht="14.25" customHeight="1" x14ac:dyDescent="0.2">
      <c r="A42" s="81" t="s">
        <v>25</v>
      </c>
      <c r="B42" s="195">
        <v>13.934169085915437</v>
      </c>
      <c r="C42" s="195">
        <v>13.246042173023763</v>
      </c>
      <c r="D42" s="195">
        <v>12.812288504626272</v>
      </c>
      <c r="E42" s="195">
        <v>9.9601649311727876</v>
      </c>
      <c r="F42" s="195">
        <v>9.8268440259823588</v>
      </c>
      <c r="G42" s="195">
        <v>13.7</v>
      </c>
      <c r="H42" s="194">
        <v>12.1</v>
      </c>
      <c r="I42" s="194">
        <v>14.6</v>
      </c>
      <c r="J42" s="194" t="s">
        <v>287</v>
      </c>
      <c r="K42" s="195" t="s">
        <v>293</v>
      </c>
      <c r="L42" s="195" t="s">
        <v>298</v>
      </c>
      <c r="M42" s="195" t="s">
        <v>301</v>
      </c>
    </row>
    <row r="43" spans="1:14" ht="14.25" customHeight="1" x14ac:dyDescent="0.2">
      <c r="A43" s="88" t="s">
        <v>26</v>
      </c>
      <c r="B43" s="195"/>
      <c r="C43" s="195"/>
      <c r="D43" s="195"/>
      <c r="E43" s="195"/>
      <c r="F43" s="111"/>
      <c r="G43" s="111"/>
      <c r="H43" s="111"/>
      <c r="I43" s="111"/>
      <c r="J43" s="111"/>
      <c r="K43" s="195"/>
      <c r="L43" s="195"/>
      <c r="M43" s="195"/>
      <c r="N43" s="10"/>
    </row>
    <row r="44" spans="1:14" ht="14.25" customHeight="1" x14ac:dyDescent="0.2">
      <c r="A44" s="81" t="s">
        <v>27</v>
      </c>
      <c r="B44" s="195">
        <v>0.76601586239692987</v>
      </c>
      <c r="C44" s="195">
        <v>0.49464332767236674</v>
      </c>
      <c r="D44" s="195">
        <v>0.82959286353128703</v>
      </c>
      <c r="E44" s="195">
        <v>0.42588644156427741</v>
      </c>
      <c r="F44" s="195">
        <v>0.56433762294463097</v>
      </c>
      <c r="G44" s="195">
        <v>2.2999999999999998</v>
      </c>
      <c r="H44" s="194">
        <v>1.6</v>
      </c>
      <c r="I44" s="194">
        <v>2.2999999999999998</v>
      </c>
      <c r="J44" s="194" t="s">
        <v>288</v>
      </c>
      <c r="K44" s="195" t="s">
        <v>294</v>
      </c>
      <c r="L44" s="195" t="s">
        <v>282</v>
      </c>
      <c r="M44" s="195" t="s">
        <v>303</v>
      </c>
    </row>
    <row r="45" spans="1:14" ht="14.25" customHeight="1" x14ac:dyDescent="0.2">
      <c r="A45" s="81" t="s">
        <v>28</v>
      </c>
      <c r="B45" s="195">
        <v>8.7318113735377594</v>
      </c>
      <c r="C45" s="195">
        <v>8.3125432878872161</v>
      </c>
      <c r="D45" s="195">
        <v>7.9675616390591504</v>
      </c>
      <c r="E45" s="195">
        <v>6.2651164844622809</v>
      </c>
      <c r="F45" s="195">
        <v>6.5037040666205099</v>
      </c>
      <c r="G45" s="195">
        <v>9.9</v>
      </c>
      <c r="H45" s="194">
        <v>8.1</v>
      </c>
      <c r="I45" s="194">
        <v>8.9</v>
      </c>
      <c r="J45" s="194" t="s">
        <v>289</v>
      </c>
      <c r="K45" s="195" t="s">
        <v>295</v>
      </c>
      <c r="L45" s="195" t="s">
        <v>299</v>
      </c>
      <c r="M45" s="195" t="s">
        <v>304</v>
      </c>
    </row>
    <row r="46" spans="1:14" ht="14.25" customHeight="1" x14ac:dyDescent="0.2">
      <c r="A46" s="81" t="s">
        <v>29</v>
      </c>
      <c r="B46" s="195">
        <v>6.4584354531924095</v>
      </c>
      <c r="C46" s="195">
        <v>6.5249855740133977</v>
      </c>
      <c r="D46" s="195">
        <v>6.2465387974112945</v>
      </c>
      <c r="E46" s="195">
        <v>4.6408136898190335</v>
      </c>
      <c r="F46" s="195">
        <v>3.8997318760801796</v>
      </c>
      <c r="G46" s="195">
        <v>6</v>
      </c>
      <c r="H46" s="194">
        <v>5.8</v>
      </c>
      <c r="I46" s="194">
        <v>7.7</v>
      </c>
      <c r="J46" s="194" t="s">
        <v>290</v>
      </c>
      <c r="K46" s="195" t="s">
        <v>252</v>
      </c>
      <c r="L46" s="195" t="s">
        <v>300</v>
      </c>
      <c r="M46" s="195" t="s">
        <v>305</v>
      </c>
    </row>
    <row r="47" spans="1:14" ht="14.25" customHeight="1" x14ac:dyDescent="0.2">
      <c r="A47" s="88" t="s">
        <v>195</v>
      </c>
      <c r="B47" s="195"/>
      <c r="C47" s="195"/>
      <c r="D47" s="195"/>
      <c r="E47" s="195"/>
      <c r="F47" s="195"/>
      <c r="G47" s="195"/>
      <c r="H47" s="194"/>
      <c r="I47" s="194"/>
      <c r="J47" s="194"/>
      <c r="K47" s="195"/>
      <c r="L47" s="195"/>
      <c r="M47" s="195"/>
      <c r="N47" s="10"/>
    </row>
    <row r="48" spans="1:14" ht="14.25" customHeight="1" x14ac:dyDescent="0.2">
      <c r="A48" s="81" t="s">
        <v>31</v>
      </c>
      <c r="B48" s="195">
        <v>0.90603415675851617</v>
      </c>
      <c r="C48" s="195">
        <v>0.30586262458281405</v>
      </c>
      <c r="D48" s="195">
        <v>0.79514900798707766</v>
      </c>
      <c r="E48" s="195">
        <v>0.47864147004765584</v>
      </c>
      <c r="F48" s="195">
        <v>0.57261963488211498</v>
      </c>
      <c r="G48" s="195">
        <v>1.3</v>
      </c>
      <c r="H48" s="194">
        <v>0.9</v>
      </c>
      <c r="I48" s="194" t="s">
        <v>181</v>
      </c>
      <c r="J48" s="194" t="s">
        <v>181</v>
      </c>
      <c r="K48" s="194" t="s">
        <v>181</v>
      </c>
      <c r="L48" s="194" t="s">
        <v>181</v>
      </c>
      <c r="M48" s="194" t="s">
        <v>181</v>
      </c>
    </row>
    <row r="49" spans="1:13" ht="14.25" customHeight="1" x14ac:dyDescent="0.2">
      <c r="A49" s="81" t="s">
        <v>32</v>
      </c>
      <c r="B49" s="195">
        <v>4.7698529248771528</v>
      </c>
      <c r="C49" s="195">
        <v>5.9907356457036194</v>
      </c>
      <c r="D49" s="195">
        <v>3.4102460432302553</v>
      </c>
      <c r="E49" s="195">
        <v>2.5602569556830312</v>
      </c>
      <c r="F49" s="195">
        <v>2.0749640560907299</v>
      </c>
      <c r="G49" s="195">
        <v>4.5</v>
      </c>
      <c r="H49" s="194">
        <v>2.1</v>
      </c>
      <c r="I49" s="194" t="s">
        <v>181</v>
      </c>
      <c r="J49" s="194" t="s">
        <v>181</v>
      </c>
      <c r="K49" s="194" t="s">
        <v>181</v>
      </c>
      <c r="L49" s="194" t="s">
        <v>181</v>
      </c>
      <c r="M49" s="194" t="s">
        <v>181</v>
      </c>
    </row>
    <row r="50" spans="1:13" ht="14.25" customHeight="1" x14ac:dyDescent="0.2">
      <c r="A50" s="81" t="s">
        <v>33</v>
      </c>
      <c r="B50" s="195">
        <v>1.3012662015714893</v>
      </c>
      <c r="C50" s="195">
        <v>2.2494690625009528</v>
      </c>
      <c r="D50" s="195">
        <v>1.72578964232904</v>
      </c>
      <c r="E50" s="195">
        <v>1.3351601578230576</v>
      </c>
      <c r="F50" s="195">
        <v>1.8927699855479485</v>
      </c>
      <c r="G50" s="195">
        <v>4.5</v>
      </c>
      <c r="H50" s="194">
        <v>3.2</v>
      </c>
      <c r="I50" s="194" t="s">
        <v>181</v>
      </c>
      <c r="J50" s="194" t="s">
        <v>181</v>
      </c>
      <c r="K50" s="194" t="s">
        <v>181</v>
      </c>
      <c r="L50" s="194" t="s">
        <v>181</v>
      </c>
      <c r="M50" s="194" t="s">
        <v>181</v>
      </c>
    </row>
    <row r="51" spans="1:13" ht="14.25" customHeight="1" x14ac:dyDescent="0.2">
      <c r="A51" s="81" t="s">
        <v>34</v>
      </c>
      <c r="B51" s="195">
        <v>16.489778554981754</v>
      </c>
      <c r="C51" s="195">
        <v>14.886841276033426</v>
      </c>
      <c r="D51" s="195">
        <v>14.931165336045272</v>
      </c>
      <c r="E51" s="195">
        <v>11.948774304507097</v>
      </c>
      <c r="F51" s="195">
        <v>12.000931045782421</v>
      </c>
      <c r="G51" s="195">
        <v>16.399999999999999</v>
      </c>
      <c r="H51" s="194">
        <v>14.3</v>
      </c>
      <c r="I51" s="194" t="s">
        <v>181</v>
      </c>
      <c r="J51" s="194" t="s">
        <v>181</v>
      </c>
      <c r="K51" s="194" t="s">
        <v>181</v>
      </c>
      <c r="L51" s="194" t="s">
        <v>181</v>
      </c>
      <c r="M51" s="194" t="s">
        <v>181</v>
      </c>
    </row>
    <row r="52" spans="1:13" ht="14.25" customHeight="1" x14ac:dyDescent="0.2">
      <c r="A52" s="81" t="s">
        <v>35</v>
      </c>
      <c r="B52" s="195">
        <v>3.4744037252664337</v>
      </c>
      <c r="C52" s="195">
        <v>2.9530541190556621</v>
      </c>
      <c r="D52" s="195">
        <v>3.1418516001098689</v>
      </c>
      <c r="E52" s="195">
        <v>2.795443783682253</v>
      </c>
      <c r="F52" s="195">
        <v>1.9813940778183257</v>
      </c>
      <c r="G52" s="195">
        <v>3.7</v>
      </c>
      <c r="H52" s="194">
        <v>3.1</v>
      </c>
      <c r="I52" s="194" t="s">
        <v>181</v>
      </c>
      <c r="J52" s="194" t="s">
        <v>181</v>
      </c>
      <c r="K52" s="194" t="s">
        <v>181</v>
      </c>
      <c r="L52" s="194" t="s">
        <v>181</v>
      </c>
      <c r="M52" s="194" t="s">
        <v>181</v>
      </c>
    </row>
    <row r="53" spans="1:13" ht="14.25" customHeight="1" x14ac:dyDescent="0.2">
      <c r="A53" s="81" t="s">
        <v>36</v>
      </c>
      <c r="B53" s="195">
        <v>10.873059266916927</v>
      </c>
      <c r="C53" s="195">
        <v>11.958045329578784</v>
      </c>
      <c r="D53" s="195">
        <v>11.14568830392942</v>
      </c>
      <c r="E53" s="195">
        <v>7.646930021748866</v>
      </c>
      <c r="F53" s="195">
        <v>7.1294236700107092</v>
      </c>
      <c r="G53" s="195">
        <v>10.1</v>
      </c>
      <c r="H53" s="194">
        <v>10.6</v>
      </c>
      <c r="I53" s="194" t="s">
        <v>181</v>
      </c>
      <c r="J53" s="194" t="s">
        <v>181</v>
      </c>
      <c r="K53" s="194" t="s">
        <v>181</v>
      </c>
      <c r="L53" s="194" t="s">
        <v>181</v>
      </c>
      <c r="M53" s="194" t="s">
        <v>181</v>
      </c>
    </row>
    <row r="54" spans="1:13" ht="4.5" customHeight="1" x14ac:dyDescent="0.25">
      <c r="A54" s="429"/>
      <c r="B54" s="196"/>
      <c r="C54" s="196"/>
      <c r="D54" s="196"/>
      <c r="E54" s="196"/>
      <c r="F54" s="196"/>
      <c r="G54" s="196"/>
      <c r="H54" s="196"/>
      <c r="I54" s="196"/>
      <c r="J54" s="193"/>
      <c r="K54" s="196"/>
      <c r="L54" s="196"/>
      <c r="M54" s="196"/>
    </row>
    <row r="55" spans="1:13" ht="11.1" customHeight="1" x14ac:dyDescent="0.2">
      <c r="A55" s="94" t="s">
        <v>122</v>
      </c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</row>
    <row r="76" ht="9" customHeight="1" x14ac:dyDescent="0.2"/>
    <row r="77" ht="6" customHeight="1" x14ac:dyDescent="0.2"/>
    <row r="79" ht="6.75" customHeight="1" x14ac:dyDescent="0.2"/>
  </sheetData>
  <mergeCells count="26">
    <mergeCell ref="H34:H35"/>
    <mergeCell ref="I34:I35"/>
    <mergeCell ref="E5:E6"/>
    <mergeCell ref="D5:D6"/>
    <mergeCell ref="C5:C6"/>
    <mergeCell ref="C34:C35"/>
    <mergeCell ref="D34:D35"/>
    <mergeCell ref="E34:E35"/>
    <mergeCell ref="F34:F35"/>
    <mergeCell ref="G34:G35"/>
    <mergeCell ref="A1:M1"/>
    <mergeCell ref="A29:M29"/>
    <mergeCell ref="A33:A35"/>
    <mergeCell ref="J33:M33"/>
    <mergeCell ref="J34:J35"/>
    <mergeCell ref="K34:L34"/>
    <mergeCell ref="M34:M35"/>
    <mergeCell ref="A4:A6"/>
    <mergeCell ref="J4:M4"/>
    <mergeCell ref="J5:J6"/>
    <mergeCell ref="K5:L5"/>
    <mergeCell ref="M5:M6"/>
    <mergeCell ref="I5:I6"/>
    <mergeCell ref="H5:H6"/>
    <mergeCell ref="G5:G6"/>
    <mergeCell ref="F5:F6"/>
  </mergeCells>
  <printOptions horizontalCentered="1"/>
  <pageMargins left="0.78740157480314965" right="0.78740157480314965" top="0.98425196850393704" bottom="0.98425196850393704" header="0.31496062992125984" footer="0"/>
  <pageSetup paperSize="9" orientation="portrait" r:id="rId1"/>
  <ignoredErrors>
    <ignoredError sqref="G13 G15:G16 G19:G20 G22:G24 H8:M24 I37:M4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E88"/>
  <sheetViews>
    <sheetView showGridLines="0" zoomScaleNormal="100" workbookViewId="0">
      <selection activeCell="W11" sqref="W11"/>
    </sheetView>
  </sheetViews>
  <sheetFormatPr baseColWidth="10" defaultColWidth="11.42578125" defaultRowHeight="12.75" x14ac:dyDescent="0.2"/>
  <cols>
    <col min="1" max="1" width="17.7109375" style="1" customWidth="1"/>
    <col min="2" max="6" width="6.28515625" style="1" hidden="1" customWidth="1"/>
    <col min="7" max="7" width="8.140625" style="1" hidden="1" customWidth="1"/>
    <col min="8" max="12" width="7.140625" style="1" hidden="1" customWidth="1"/>
    <col min="13" max="17" width="7.140625" style="1" customWidth="1"/>
    <col min="18" max="18" width="8" style="1" customWidth="1"/>
    <col min="19" max="21" width="7.140625" style="1" customWidth="1"/>
    <col min="22" max="22" width="21.28515625" style="1" customWidth="1"/>
    <col min="23" max="16384" width="11.42578125" style="1"/>
  </cols>
  <sheetData>
    <row r="1" spans="1:31" ht="15" customHeight="1" x14ac:dyDescent="0.25">
      <c r="A1" s="6" t="s">
        <v>180</v>
      </c>
      <c r="B1" s="5"/>
      <c r="C1" s="5"/>
      <c r="D1" s="5"/>
      <c r="E1" s="5"/>
      <c r="F1" s="5"/>
      <c r="G1" s="5"/>
      <c r="H1" s="5"/>
      <c r="V1" s="6" t="s">
        <v>180</v>
      </c>
    </row>
    <row r="2" spans="1:31" ht="15" customHeight="1" x14ac:dyDescent="0.25">
      <c r="A2" s="13" t="s">
        <v>139</v>
      </c>
      <c r="B2" s="5"/>
      <c r="C2" s="5"/>
      <c r="D2" s="5"/>
      <c r="E2" s="5"/>
      <c r="F2" s="5"/>
      <c r="G2" s="5"/>
      <c r="H2" s="5"/>
      <c r="V2" s="13" t="s">
        <v>139</v>
      </c>
    </row>
    <row r="3" spans="1:31" ht="5.0999999999999996" customHeight="1" x14ac:dyDescent="0.2">
      <c r="A3" s="107"/>
      <c r="V3" s="107"/>
    </row>
    <row r="4" spans="1:31" ht="20.100000000000001" customHeight="1" x14ac:dyDescent="0.2">
      <c r="A4" s="470" t="s">
        <v>6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463">
        <v>2020</v>
      </c>
      <c r="S4" s="463"/>
      <c r="T4" s="463"/>
      <c r="U4" s="463"/>
      <c r="V4" s="470" t="s">
        <v>6</v>
      </c>
      <c r="W4" s="120"/>
      <c r="X4" s="120"/>
      <c r="Y4" s="120"/>
      <c r="Z4" s="120"/>
      <c r="AA4" s="120"/>
      <c r="AB4" s="463">
        <v>2020</v>
      </c>
      <c r="AC4" s="463"/>
      <c r="AD4" s="463"/>
      <c r="AE4" s="463"/>
    </row>
    <row r="5" spans="1:31" ht="24" customHeight="1" x14ac:dyDescent="0.25">
      <c r="A5" s="471"/>
      <c r="B5" s="126">
        <v>2004</v>
      </c>
      <c r="C5" s="53">
        <v>2005</v>
      </c>
      <c r="D5" s="53">
        <v>2006</v>
      </c>
      <c r="E5" s="53">
        <v>2007</v>
      </c>
      <c r="F5" s="53">
        <v>2008</v>
      </c>
      <c r="G5" s="53">
        <v>2009</v>
      </c>
      <c r="H5" s="53">
        <v>2010</v>
      </c>
      <c r="I5" s="53">
        <v>2011</v>
      </c>
      <c r="J5" s="53">
        <v>2012</v>
      </c>
      <c r="K5" s="53">
        <v>2013</v>
      </c>
      <c r="L5" s="53">
        <v>2014</v>
      </c>
      <c r="M5" s="53">
        <v>2015</v>
      </c>
      <c r="N5" s="53">
        <v>2016</v>
      </c>
      <c r="O5" s="53">
        <v>2017</v>
      </c>
      <c r="P5" s="53">
        <v>2018</v>
      </c>
      <c r="Q5" s="53">
        <v>2019</v>
      </c>
      <c r="R5" s="464" t="s">
        <v>179</v>
      </c>
      <c r="S5" s="466" t="s">
        <v>46</v>
      </c>
      <c r="T5" s="467"/>
      <c r="U5" s="468" t="s">
        <v>105</v>
      </c>
      <c r="V5" s="471"/>
      <c r="W5" s="53">
        <v>2015</v>
      </c>
      <c r="X5" s="53">
        <v>2016</v>
      </c>
      <c r="Y5" s="53">
        <v>2017</v>
      </c>
      <c r="Z5" s="53">
        <v>2018</v>
      </c>
      <c r="AA5" s="53">
        <v>2019</v>
      </c>
      <c r="AB5" s="464" t="s">
        <v>179</v>
      </c>
      <c r="AC5" s="466" t="s">
        <v>46</v>
      </c>
      <c r="AD5" s="467"/>
      <c r="AE5" s="468" t="s">
        <v>105</v>
      </c>
    </row>
    <row r="6" spans="1:31" ht="20.100000000000001" customHeight="1" x14ac:dyDescent="0.25">
      <c r="A6" s="471"/>
      <c r="B6" s="121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465"/>
      <c r="S6" s="124" t="s">
        <v>104</v>
      </c>
      <c r="T6" s="124" t="s">
        <v>49</v>
      </c>
      <c r="U6" s="469"/>
      <c r="V6" s="471"/>
      <c r="W6" s="3"/>
      <c r="X6" s="3"/>
      <c r="Y6" s="3"/>
      <c r="Z6" s="3"/>
      <c r="AA6" s="3"/>
      <c r="AB6" s="465"/>
      <c r="AC6" s="124" t="s">
        <v>104</v>
      </c>
      <c r="AD6" s="124" t="s">
        <v>49</v>
      </c>
      <c r="AE6" s="469"/>
    </row>
    <row r="7" spans="1:31" ht="5.0999999999999996" customHeight="1" x14ac:dyDescent="0.25">
      <c r="A7" s="7"/>
      <c r="B7" s="122"/>
      <c r="C7" s="123"/>
      <c r="D7" s="123"/>
      <c r="E7" s="123"/>
      <c r="F7" s="123"/>
      <c r="G7" s="123"/>
      <c r="H7" s="123"/>
      <c r="I7" s="123"/>
      <c r="J7" s="123"/>
      <c r="K7" s="125"/>
      <c r="L7" s="125"/>
      <c r="M7" s="125"/>
      <c r="N7" s="125"/>
      <c r="O7" s="125"/>
      <c r="P7" s="125"/>
      <c r="Q7" s="125"/>
      <c r="R7" s="123"/>
      <c r="S7" s="123"/>
      <c r="T7" s="123"/>
      <c r="U7" s="123"/>
      <c r="V7" s="7"/>
      <c r="W7" s="125"/>
      <c r="X7" s="125"/>
      <c r="Y7" s="125"/>
      <c r="Z7" s="125"/>
      <c r="AA7" s="125"/>
      <c r="AB7" s="123"/>
      <c r="AC7" s="123"/>
      <c r="AD7" s="123"/>
      <c r="AE7" s="123"/>
    </row>
    <row r="8" spans="1:31" ht="12.75" customHeight="1" x14ac:dyDescent="0.2">
      <c r="A8" s="108" t="s">
        <v>20</v>
      </c>
      <c r="B8" s="34">
        <v>16.43751</v>
      </c>
      <c r="C8" s="34">
        <v>15.833970000000001</v>
      </c>
      <c r="D8" s="34">
        <v>13.76346</v>
      </c>
      <c r="E8" s="34">
        <v>11.248820718132682</v>
      </c>
      <c r="F8" s="34">
        <v>10.850738733723075</v>
      </c>
      <c r="G8" s="34">
        <v>9.5049338666229044</v>
      </c>
      <c r="H8" s="34">
        <v>7.6319522036655556</v>
      </c>
      <c r="I8" s="34">
        <v>6.3423599999999993</v>
      </c>
      <c r="J8" s="34">
        <v>6.0085800000000003</v>
      </c>
      <c r="K8" s="34">
        <v>4.7282388366427153</v>
      </c>
      <c r="L8" s="34">
        <v>4.2830203295860354</v>
      </c>
      <c r="M8" s="34">
        <v>4.0651866053828565</v>
      </c>
      <c r="N8" s="34">
        <v>3.7663260295204619</v>
      </c>
      <c r="O8" s="34">
        <v>3.7862812199786582</v>
      </c>
      <c r="P8" s="34">
        <v>2.8057005662125123</v>
      </c>
      <c r="Q8" s="34">
        <v>2.8548849422490914</v>
      </c>
      <c r="R8" s="165">
        <v>5.0999999999999996</v>
      </c>
      <c r="S8" s="34">
        <v>4.7</v>
      </c>
      <c r="T8" s="34">
        <v>5.6</v>
      </c>
      <c r="U8" s="34">
        <v>4.7</v>
      </c>
      <c r="V8" s="108" t="s">
        <v>20</v>
      </c>
      <c r="W8" s="34">
        <v>4.0651866053828565</v>
      </c>
      <c r="X8" s="34">
        <v>3.7663260295204619</v>
      </c>
      <c r="Y8" s="34">
        <v>3.7862812199786582</v>
      </c>
      <c r="Z8" s="34">
        <v>2.8057005662125123</v>
      </c>
      <c r="AA8" s="34">
        <v>2.8548849422490914</v>
      </c>
      <c r="AB8" s="165">
        <v>5.0999999999999996</v>
      </c>
      <c r="AC8" s="34">
        <v>4.7</v>
      </c>
      <c r="AD8" s="34">
        <v>5.6</v>
      </c>
      <c r="AE8" s="34">
        <v>4.7</v>
      </c>
    </row>
    <row r="9" spans="1:31" ht="12.75" customHeight="1" x14ac:dyDescent="0.2">
      <c r="A9" s="16" t="s">
        <v>21</v>
      </c>
      <c r="B9" s="44">
        <v>2.363086797308859</v>
      </c>
      <c r="C9" s="44">
        <v>3.4993428996033238</v>
      </c>
      <c r="D9" s="44">
        <v>1.27735186207328</v>
      </c>
      <c r="E9" s="44">
        <v>0.86741121057380577</v>
      </c>
      <c r="F9" s="44">
        <v>0.96371169155543568</v>
      </c>
      <c r="G9" s="44">
        <v>0.72618439127814538</v>
      </c>
      <c r="H9" s="44">
        <v>0.84641647710588364</v>
      </c>
      <c r="I9" s="44">
        <v>0.51097999999999999</v>
      </c>
      <c r="J9" s="44">
        <v>0.69036291977192765</v>
      </c>
      <c r="K9" s="44">
        <v>0.16026120692746243</v>
      </c>
      <c r="L9" s="44">
        <v>0.17922861497269965</v>
      </c>
      <c r="M9" s="44">
        <v>0.3408065521825081</v>
      </c>
      <c r="N9" s="44">
        <v>0.17486099861123325</v>
      </c>
      <c r="O9" s="44">
        <v>0.65108216809307129</v>
      </c>
      <c r="P9" s="44">
        <v>0.23156119149819973</v>
      </c>
      <c r="Q9" s="44">
        <v>0.44859624199986031</v>
      </c>
      <c r="R9" s="37">
        <v>2.9</v>
      </c>
      <c r="S9" s="44">
        <v>1.9</v>
      </c>
      <c r="T9" s="44">
        <v>3.8</v>
      </c>
      <c r="U9" s="44">
        <v>16.600000000000001</v>
      </c>
      <c r="V9" s="16" t="s">
        <v>21</v>
      </c>
      <c r="W9" s="44">
        <v>0.3408065521825081</v>
      </c>
      <c r="X9" s="44">
        <v>0.17486099861123325</v>
      </c>
      <c r="Y9" s="44">
        <v>0.65108216809307129</v>
      </c>
      <c r="Z9" s="44">
        <v>0.23156119149819973</v>
      </c>
      <c r="AA9" s="44">
        <v>0.44859624199986031</v>
      </c>
      <c r="AB9" s="37">
        <v>2.9</v>
      </c>
      <c r="AC9" s="44">
        <v>1.9</v>
      </c>
      <c r="AD9" s="44">
        <v>3.8</v>
      </c>
      <c r="AE9" s="44">
        <v>16.600000000000001</v>
      </c>
    </row>
    <row r="10" spans="1:31" ht="12.75" customHeight="1" x14ac:dyDescent="0.2">
      <c r="A10" s="16" t="s">
        <v>22</v>
      </c>
      <c r="B10" s="44">
        <v>22.442788268312388</v>
      </c>
      <c r="C10" s="44">
        <v>21.127896141971231</v>
      </c>
      <c r="D10" s="44">
        <v>19.162214865462357</v>
      </c>
      <c r="E10" s="44">
        <v>15.774544244835226</v>
      </c>
      <c r="F10" s="44">
        <v>15.189444121661785</v>
      </c>
      <c r="G10" s="44">
        <v>13.375616688897408</v>
      </c>
      <c r="H10" s="44">
        <v>10.662093385441668</v>
      </c>
      <c r="I10" s="44">
        <v>8.949043519309912</v>
      </c>
      <c r="J10" s="44">
        <v>8.400304400496875</v>
      </c>
      <c r="K10" s="44">
        <v>6.8136463141673609</v>
      </c>
      <c r="L10" s="44">
        <v>6.1721201964859116</v>
      </c>
      <c r="M10" s="44">
        <v>5.7877166964911062</v>
      </c>
      <c r="N10" s="44">
        <v>5.4466037149269075</v>
      </c>
      <c r="O10" s="44">
        <v>5.2661593968044578</v>
      </c>
      <c r="P10" s="44">
        <v>4.0327000974717055</v>
      </c>
      <c r="Q10" s="44">
        <v>4.0061679336265446</v>
      </c>
      <c r="R10" s="66" t="s">
        <v>181</v>
      </c>
      <c r="S10" s="66" t="s">
        <v>181</v>
      </c>
      <c r="T10" s="66" t="s">
        <v>181</v>
      </c>
      <c r="U10" s="66" t="s">
        <v>181</v>
      </c>
      <c r="V10" s="16" t="s">
        <v>22</v>
      </c>
      <c r="W10" s="44">
        <v>5.7877166964911062</v>
      </c>
      <c r="X10" s="44">
        <v>5.4466037149269075</v>
      </c>
      <c r="Y10" s="44">
        <v>5.2661593968044578</v>
      </c>
      <c r="Z10" s="44">
        <v>4.0327000974717055</v>
      </c>
      <c r="AA10" s="44">
        <v>4.0061679336265446</v>
      </c>
      <c r="AB10" s="66" t="s">
        <v>181</v>
      </c>
      <c r="AC10" s="66" t="s">
        <v>181</v>
      </c>
      <c r="AD10" s="66" t="s">
        <v>181</v>
      </c>
      <c r="AE10" s="66" t="s">
        <v>181</v>
      </c>
    </row>
    <row r="11" spans="1:31" ht="12.75" customHeight="1" x14ac:dyDescent="0.2">
      <c r="A11" s="108" t="s">
        <v>23</v>
      </c>
      <c r="B11" s="44"/>
      <c r="C11" s="44"/>
      <c r="D11" s="44"/>
      <c r="E11" s="44"/>
      <c r="F11" s="44"/>
      <c r="G11" s="37"/>
      <c r="H11" s="37"/>
      <c r="I11" s="37"/>
      <c r="J11" s="37"/>
      <c r="K11" s="37"/>
      <c r="L11" s="44"/>
      <c r="M11" s="44"/>
      <c r="N11" s="44"/>
      <c r="O11" s="44"/>
      <c r="P11" s="44"/>
      <c r="S11" s="44"/>
      <c r="T11" s="44"/>
      <c r="U11" s="44"/>
      <c r="V11" s="108" t="s">
        <v>23</v>
      </c>
      <c r="W11" s="44"/>
      <c r="X11" s="44"/>
      <c r="Y11" s="44"/>
      <c r="Z11" s="44"/>
      <c r="AC11" s="44"/>
      <c r="AD11" s="44"/>
      <c r="AE11" s="44"/>
    </row>
    <row r="12" spans="1:31" ht="12.75" customHeight="1" x14ac:dyDescent="0.2">
      <c r="A12" s="16" t="s">
        <v>24</v>
      </c>
      <c r="B12" s="44">
        <v>5.7343099999999998</v>
      </c>
      <c r="C12" s="44">
        <v>5.4422100000000002</v>
      </c>
      <c r="D12" s="44">
        <v>3.9906600000000001</v>
      </c>
      <c r="E12" s="44">
        <v>2.892282905390239</v>
      </c>
      <c r="F12" s="44">
        <v>2.707270437653913</v>
      </c>
      <c r="G12" s="44">
        <v>2.0468423333468122</v>
      </c>
      <c r="H12" s="44">
        <v>1.8560907350688876</v>
      </c>
      <c r="I12" s="44">
        <v>1.4158199999999999</v>
      </c>
      <c r="J12" s="44">
        <v>1.39066</v>
      </c>
      <c r="K12" s="44">
        <v>1.0464999523757144</v>
      </c>
      <c r="L12" s="44">
        <v>0.99958501909378061</v>
      </c>
      <c r="M12" s="44">
        <v>1.017266798743073</v>
      </c>
      <c r="N12" s="44">
        <v>0.93688208197548484</v>
      </c>
      <c r="O12" s="44">
        <v>1.173331474900591</v>
      </c>
      <c r="P12" s="44">
        <v>0.79645333522777328</v>
      </c>
      <c r="Q12" s="44">
        <v>0.9520140391663906</v>
      </c>
      <c r="R12" s="37">
        <v>2.9</v>
      </c>
      <c r="S12" s="44">
        <v>2.4</v>
      </c>
      <c r="T12" s="44">
        <v>3.4</v>
      </c>
      <c r="U12" s="44">
        <v>8.9</v>
      </c>
      <c r="V12" s="16" t="s">
        <v>24</v>
      </c>
      <c r="W12" s="44">
        <v>1.017266798743073</v>
      </c>
      <c r="X12" s="44">
        <v>0.93688208197548484</v>
      </c>
      <c r="Y12" s="44">
        <v>1.173331474900591</v>
      </c>
      <c r="Z12" s="44">
        <v>0.79645333522777328</v>
      </c>
      <c r="AA12" s="44">
        <v>0.9520140391663906</v>
      </c>
      <c r="AB12" s="37">
        <v>2.9</v>
      </c>
      <c r="AC12" s="44">
        <v>2.4</v>
      </c>
      <c r="AD12" s="44">
        <v>3.4</v>
      </c>
      <c r="AE12" s="44">
        <v>8.9</v>
      </c>
    </row>
    <row r="13" spans="1:31" ht="12.75" customHeight="1" x14ac:dyDescent="0.2">
      <c r="A13" s="16" t="s">
        <v>25</v>
      </c>
      <c r="B13" s="44">
        <v>41.592820000000003</v>
      </c>
      <c r="C13" s="44">
        <v>41.025880000000001</v>
      </c>
      <c r="D13" s="44">
        <v>38.143840000000004</v>
      </c>
      <c r="E13" s="44">
        <v>32.732617319087879</v>
      </c>
      <c r="F13" s="44">
        <v>32.371695076577424</v>
      </c>
      <c r="G13" s="44">
        <v>29.814709406444887</v>
      </c>
      <c r="H13" s="44">
        <v>23.837597902018622</v>
      </c>
      <c r="I13" s="44">
        <v>20.517940000000003</v>
      </c>
      <c r="J13" s="44">
        <v>19.700089999999999</v>
      </c>
      <c r="K13" s="44">
        <v>16.020541094599114</v>
      </c>
      <c r="L13" s="44">
        <v>14.627893473529078</v>
      </c>
      <c r="M13" s="44">
        <v>13.934169085915437</v>
      </c>
      <c r="N13" s="44">
        <v>13.246042173023763</v>
      </c>
      <c r="O13" s="44">
        <v>12.812288504626272</v>
      </c>
      <c r="P13" s="44">
        <v>9.9601649311727876</v>
      </c>
      <c r="Q13" s="44">
        <v>9.8268440259823588</v>
      </c>
      <c r="R13" s="37">
        <v>13.7</v>
      </c>
      <c r="S13" s="44">
        <v>12.6</v>
      </c>
      <c r="T13" s="44">
        <v>14.9</v>
      </c>
      <c r="U13" s="44">
        <v>4.5</v>
      </c>
      <c r="V13" s="16" t="s">
        <v>25</v>
      </c>
      <c r="W13" s="44">
        <v>13.934169085915437</v>
      </c>
      <c r="X13" s="44">
        <v>13.246042173023763</v>
      </c>
      <c r="Y13" s="44">
        <v>12.812288504626272</v>
      </c>
      <c r="Z13" s="44">
        <v>9.9601649311727876</v>
      </c>
      <c r="AA13" s="44">
        <v>9.8268440259823588</v>
      </c>
      <c r="AB13" s="37">
        <v>13.7</v>
      </c>
      <c r="AC13" s="44">
        <v>12.6</v>
      </c>
      <c r="AD13" s="44">
        <v>14.9</v>
      </c>
      <c r="AE13" s="44">
        <v>4.5</v>
      </c>
    </row>
    <row r="14" spans="1:31" ht="12.75" customHeight="1" x14ac:dyDescent="0.2">
      <c r="A14" s="108" t="s">
        <v>26</v>
      </c>
      <c r="B14" s="44"/>
      <c r="C14" s="44"/>
      <c r="D14" s="44"/>
      <c r="E14" s="44"/>
      <c r="F14" s="44"/>
      <c r="G14" s="37"/>
      <c r="H14" s="37"/>
      <c r="I14" s="37"/>
      <c r="J14" s="37"/>
      <c r="K14" s="37"/>
      <c r="L14" s="44"/>
      <c r="M14" s="44"/>
      <c r="N14" s="44"/>
      <c r="O14" s="44"/>
      <c r="P14" s="44"/>
      <c r="S14" s="44"/>
      <c r="T14" s="44"/>
      <c r="U14" s="44"/>
      <c r="V14" s="108" t="s">
        <v>26</v>
      </c>
      <c r="W14" s="44"/>
      <c r="X14" s="44"/>
      <c r="Y14" s="44"/>
      <c r="Z14" s="44"/>
      <c r="AC14" s="44"/>
      <c r="AD14" s="44"/>
      <c r="AE14" s="44"/>
    </row>
    <row r="15" spans="1:31" ht="12.75" customHeight="1" x14ac:dyDescent="0.2">
      <c r="A15" s="16" t="s">
        <v>27</v>
      </c>
      <c r="B15" s="44">
        <v>4.6303000000000001</v>
      </c>
      <c r="C15" s="44">
        <v>4.1251500000000005</v>
      </c>
      <c r="D15" s="44">
        <v>2.5720199999999998</v>
      </c>
      <c r="E15" s="44">
        <v>1.8973898801822566</v>
      </c>
      <c r="F15" s="44">
        <v>1.8928347617849492</v>
      </c>
      <c r="G15" s="44">
        <v>1.476237672463518</v>
      </c>
      <c r="H15" s="44">
        <v>1.4706195803192064</v>
      </c>
      <c r="I15" s="44">
        <v>1.20794</v>
      </c>
      <c r="J15" s="44">
        <v>1.0809300000000002</v>
      </c>
      <c r="K15" s="44">
        <v>0.7981330821568291</v>
      </c>
      <c r="L15" s="44">
        <v>0.93062120658288594</v>
      </c>
      <c r="M15" s="44">
        <v>0.76601586239692987</v>
      </c>
      <c r="N15" s="44">
        <v>0.49464332767236674</v>
      </c>
      <c r="O15" s="44">
        <v>0.82959286353128703</v>
      </c>
      <c r="P15" s="44">
        <v>0.42588644156427741</v>
      </c>
      <c r="Q15" s="44">
        <v>0.56433762294463097</v>
      </c>
      <c r="R15" s="37">
        <v>2.2999999999999998</v>
      </c>
      <c r="S15" s="44">
        <v>1.8</v>
      </c>
      <c r="T15" s="44">
        <v>2.9</v>
      </c>
      <c r="U15" s="44">
        <v>12.8</v>
      </c>
      <c r="V15" s="16" t="s">
        <v>27</v>
      </c>
      <c r="W15" s="44">
        <v>0.76601586239692987</v>
      </c>
      <c r="X15" s="44">
        <v>0.49464332767236674</v>
      </c>
      <c r="Y15" s="44">
        <v>0.82959286353128703</v>
      </c>
      <c r="Z15" s="44">
        <v>0.42588644156427741</v>
      </c>
      <c r="AA15" s="44">
        <v>0.56433762294463097</v>
      </c>
      <c r="AB15" s="37">
        <v>2.2999999999999998</v>
      </c>
      <c r="AC15" s="44">
        <v>1.8</v>
      </c>
      <c r="AD15" s="44">
        <v>2.9</v>
      </c>
      <c r="AE15" s="44">
        <v>12.8</v>
      </c>
    </row>
    <row r="16" spans="1:31" ht="12.75" customHeight="1" x14ac:dyDescent="0.2">
      <c r="A16" s="16" t="s">
        <v>28</v>
      </c>
      <c r="B16" s="44">
        <v>32.09413</v>
      </c>
      <c r="C16" s="44">
        <v>30.84207</v>
      </c>
      <c r="D16" s="44">
        <v>28.121099999999998</v>
      </c>
      <c r="E16" s="44">
        <v>24.845352981922289</v>
      </c>
      <c r="F16" s="44">
        <v>23.439865235443079</v>
      </c>
      <c r="G16" s="44">
        <v>20.057459721524992</v>
      </c>
      <c r="H16" s="44">
        <v>15.802412940368768</v>
      </c>
      <c r="I16" s="44">
        <v>13.765820000000001</v>
      </c>
      <c r="J16" s="44">
        <v>13.269139999999998</v>
      </c>
      <c r="K16" s="44">
        <v>10.456989928121635</v>
      </c>
      <c r="L16" s="44">
        <v>9.2433476166525637</v>
      </c>
      <c r="M16" s="44">
        <v>8.7318113735377594</v>
      </c>
      <c r="N16" s="44">
        <v>8.3125432878872161</v>
      </c>
      <c r="O16" s="44">
        <v>7.9675616390591504</v>
      </c>
      <c r="P16" s="44">
        <v>6.2651164844622809</v>
      </c>
      <c r="Q16" s="44">
        <v>6.5037040666205099</v>
      </c>
      <c r="R16" s="37">
        <v>9.9</v>
      </c>
      <c r="S16" s="44">
        <v>8.9</v>
      </c>
      <c r="T16" s="44">
        <v>10.8</v>
      </c>
      <c r="U16" s="44">
        <v>5.0999999999999996</v>
      </c>
      <c r="V16" s="16" t="s">
        <v>28</v>
      </c>
      <c r="W16" s="44">
        <v>8.7318113735377594</v>
      </c>
      <c r="X16" s="44">
        <v>8.3125432878872161</v>
      </c>
      <c r="Y16" s="44">
        <v>7.9675616390591504</v>
      </c>
      <c r="Z16" s="44">
        <v>6.2651164844622809</v>
      </c>
      <c r="AA16" s="44">
        <v>6.5037040666205099</v>
      </c>
      <c r="AB16" s="37">
        <v>9.9</v>
      </c>
      <c r="AC16" s="44">
        <v>8.9</v>
      </c>
      <c r="AD16" s="44">
        <v>10.8</v>
      </c>
      <c r="AE16" s="44">
        <v>5.0999999999999996</v>
      </c>
    </row>
    <row r="17" spans="1:31" ht="12.75" customHeight="1" x14ac:dyDescent="0.2">
      <c r="A17" s="16" t="s">
        <v>29</v>
      </c>
      <c r="B17" s="44">
        <v>23.61082</v>
      </c>
      <c r="C17" s="44">
        <v>24.79881</v>
      </c>
      <c r="D17" s="44">
        <v>22.468669999999999</v>
      </c>
      <c r="E17" s="44">
        <v>14.600794415389728</v>
      </c>
      <c r="F17" s="44">
        <v>15.487968647604415</v>
      </c>
      <c r="G17" s="44">
        <v>15.782627341325869</v>
      </c>
      <c r="H17" s="44">
        <v>12.501389881195909</v>
      </c>
      <c r="I17" s="44">
        <v>8.9579199999999997</v>
      </c>
      <c r="J17" s="44">
        <v>8.2061600000000006</v>
      </c>
      <c r="K17" s="44">
        <v>6.8967162105535884</v>
      </c>
      <c r="L17" s="44">
        <v>6.079577811037769</v>
      </c>
      <c r="M17" s="44">
        <v>6.4584354531924095</v>
      </c>
      <c r="N17" s="44">
        <v>6.5249855740133977</v>
      </c>
      <c r="O17" s="44">
        <v>6.2465387974112945</v>
      </c>
      <c r="P17" s="44">
        <v>4.6408136898190335</v>
      </c>
      <c r="Q17" s="44">
        <v>3.8997318760801796</v>
      </c>
      <c r="R17" s="37">
        <v>6</v>
      </c>
      <c r="S17" s="44">
        <v>5.0999999999999996</v>
      </c>
      <c r="T17" s="44">
        <v>7</v>
      </c>
      <c r="U17" s="44">
        <v>8.5</v>
      </c>
      <c r="V17" s="16" t="s">
        <v>29</v>
      </c>
      <c r="W17" s="44">
        <v>6.4584354531924095</v>
      </c>
      <c r="X17" s="44">
        <v>6.5249855740133977</v>
      </c>
      <c r="Y17" s="44">
        <v>6.2465387974112945</v>
      </c>
      <c r="Z17" s="44">
        <v>4.6408136898190335</v>
      </c>
      <c r="AA17" s="44">
        <v>3.8997318760801796</v>
      </c>
      <c r="AB17" s="37">
        <v>6</v>
      </c>
      <c r="AC17" s="44">
        <v>5.0999999999999996</v>
      </c>
      <c r="AD17" s="44">
        <v>7</v>
      </c>
      <c r="AE17" s="44">
        <v>8.5</v>
      </c>
    </row>
    <row r="18" spans="1:31" ht="12.75" customHeight="1" x14ac:dyDescent="0.2">
      <c r="A18" s="108" t="s">
        <v>30</v>
      </c>
      <c r="B18" s="44"/>
      <c r="C18" s="44"/>
      <c r="D18" s="44"/>
      <c r="E18" s="44"/>
      <c r="F18" s="44"/>
      <c r="G18" s="37"/>
      <c r="H18" s="37"/>
      <c r="I18" s="37"/>
      <c r="J18" s="37"/>
      <c r="K18" s="37"/>
      <c r="L18" s="44"/>
      <c r="M18" s="44"/>
      <c r="N18" s="44"/>
      <c r="O18" s="44"/>
      <c r="P18" s="44"/>
      <c r="Q18" s="44"/>
      <c r="R18" s="37"/>
      <c r="S18" s="44"/>
      <c r="T18" s="44"/>
      <c r="U18" s="44"/>
      <c r="V18" s="108" t="s">
        <v>30</v>
      </c>
      <c r="W18" s="44"/>
      <c r="X18" s="44"/>
      <c r="Y18" s="44"/>
      <c r="Z18" s="44"/>
      <c r="AA18" s="44"/>
      <c r="AB18" s="37"/>
      <c r="AC18" s="44"/>
      <c r="AD18" s="44"/>
      <c r="AE18" s="44"/>
    </row>
    <row r="19" spans="1:31" ht="12.75" customHeight="1" x14ac:dyDescent="0.2">
      <c r="A19" s="16" t="s">
        <v>31</v>
      </c>
      <c r="B19" s="44">
        <v>5.3823500000000006</v>
      </c>
      <c r="C19" s="44">
        <v>3.1030800000000003</v>
      </c>
      <c r="D19" s="44">
        <v>2.85439</v>
      </c>
      <c r="E19" s="44">
        <v>1.9622630950276454</v>
      </c>
      <c r="F19" s="44">
        <v>2.3068280810100892</v>
      </c>
      <c r="G19" s="44">
        <v>1.6374938515778734</v>
      </c>
      <c r="H19" s="44">
        <v>1.6533857536640664</v>
      </c>
      <c r="I19" s="44">
        <v>1.2447339787002714</v>
      </c>
      <c r="J19" s="44">
        <v>1.1450574809073844</v>
      </c>
      <c r="K19" s="44">
        <v>1.0966066672241814</v>
      </c>
      <c r="L19" s="44">
        <v>1.0275214083301334</v>
      </c>
      <c r="M19" s="44">
        <v>0.90603415675851617</v>
      </c>
      <c r="N19" s="44">
        <v>0.30586262458281405</v>
      </c>
      <c r="O19" s="44">
        <v>0.79514900798707766</v>
      </c>
      <c r="P19" s="44">
        <v>0.47864147004765584</v>
      </c>
      <c r="Q19" s="44">
        <v>0.57261963488211498</v>
      </c>
      <c r="R19" s="37">
        <v>1.3</v>
      </c>
      <c r="S19" s="44">
        <v>0.8</v>
      </c>
      <c r="T19" s="44">
        <v>2</v>
      </c>
      <c r="U19" s="44">
        <v>21.9</v>
      </c>
      <c r="V19" s="16" t="s">
        <v>31</v>
      </c>
      <c r="W19" s="44">
        <v>0.90603415675851617</v>
      </c>
      <c r="X19" s="44">
        <v>0.30586262458281405</v>
      </c>
      <c r="Y19" s="44">
        <v>0.79514900798707766</v>
      </c>
      <c r="Z19" s="44">
        <v>0.47864147004765584</v>
      </c>
      <c r="AA19" s="44">
        <v>0.57261963488211498</v>
      </c>
      <c r="AB19" s="37">
        <v>1.3</v>
      </c>
      <c r="AC19" s="44">
        <v>0.8</v>
      </c>
      <c r="AD19" s="44">
        <v>2</v>
      </c>
      <c r="AE19" s="44">
        <v>21.9</v>
      </c>
    </row>
    <row r="20" spans="1:31" ht="12.75" customHeight="1" x14ac:dyDescent="0.2">
      <c r="A20" s="16" t="s">
        <v>32</v>
      </c>
      <c r="B20" s="44">
        <v>19.174959999999999</v>
      </c>
      <c r="C20" s="44">
        <v>15.029509999999998</v>
      </c>
      <c r="D20" s="44">
        <v>12.303570000000001</v>
      </c>
      <c r="E20" s="44">
        <v>10.968813023920021</v>
      </c>
      <c r="F20" s="44">
        <v>8.1159617116442515</v>
      </c>
      <c r="G20" s="44">
        <v>7.8253607146580011</v>
      </c>
      <c r="H20" s="44">
        <v>6.6574257063673015</v>
      </c>
      <c r="I20" s="44">
        <v>8.254201283223539</v>
      </c>
      <c r="J20" s="44">
        <v>4.8988487238298166</v>
      </c>
      <c r="K20" s="44">
        <v>5.88605579049264</v>
      </c>
      <c r="L20" s="44">
        <v>8.9747847376032759</v>
      </c>
      <c r="M20" s="44">
        <v>4.7698529248771528</v>
      </c>
      <c r="N20" s="44">
        <v>5.9907356457036194</v>
      </c>
      <c r="O20" s="44">
        <v>3.4102460432302553</v>
      </c>
      <c r="P20" s="44">
        <v>2.5602569556830312</v>
      </c>
      <c r="Q20" s="44">
        <v>2.0749640560907299</v>
      </c>
      <c r="R20" s="37">
        <v>4.5</v>
      </c>
      <c r="S20" s="44">
        <v>2.8</v>
      </c>
      <c r="T20" s="44">
        <v>7.1</v>
      </c>
      <c r="U20" s="44">
        <v>23.8</v>
      </c>
      <c r="V20" s="16" t="s">
        <v>32</v>
      </c>
      <c r="W20" s="44">
        <v>4.7698529248771528</v>
      </c>
      <c r="X20" s="44">
        <v>5.9907356457036194</v>
      </c>
      <c r="Y20" s="44">
        <v>3.4102460432302553</v>
      </c>
      <c r="Z20" s="44">
        <v>2.5602569556830312</v>
      </c>
      <c r="AA20" s="44">
        <v>2.0749640560907299</v>
      </c>
      <c r="AB20" s="37">
        <v>4.5</v>
      </c>
      <c r="AC20" s="44">
        <v>2.8</v>
      </c>
      <c r="AD20" s="44">
        <v>7.1</v>
      </c>
      <c r="AE20" s="44">
        <v>23.8</v>
      </c>
    </row>
    <row r="21" spans="1:31" ht="12.75" customHeight="1" x14ac:dyDescent="0.2">
      <c r="A21" s="16" t="s">
        <v>33</v>
      </c>
      <c r="B21" s="44">
        <v>9.3799900000000012</v>
      </c>
      <c r="C21" s="44">
        <v>8.1137999999999995</v>
      </c>
      <c r="D21" s="44">
        <v>6.4501199999999992</v>
      </c>
      <c r="E21" s="44">
        <v>5.7974539382520858</v>
      </c>
      <c r="F21" s="44">
        <v>5.5974571310941226</v>
      </c>
      <c r="G21" s="44">
        <v>3.7546624769756272</v>
      </c>
      <c r="H21" s="44">
        <v>2.5263332056641228</v>
      </c>
      <c r="I21" s="44">
        <v>1.9618544292163211</v>
      </c>
      <c r="J21" s="44">
        <v>1.9439494607365166</v>
      </c>
      <c r="K21" s="44">
        <v>1.7298386446311547</v>
      </c>
      <c r="L21" s="44">
        <v>1.6338270778771662</v>
      </c>
      <c r="M21" s="44">
        <v>1.3012662015714893</v>
      </c>
      <c r="N21" s="44">
        <v>2.2494690625009528</v>
      </c>
      <c r="O21" s="44">
        <v>1.72578964232904</v>
      </c>
      <c r="P21" s="44">
        <v>1.3351601578230576</v>
      </c>
      <c r="Q21" s="44">
        <v>1.8927699855479485</v>
      </c>
      <c r="R21" s="37">
        <v>4.5</v>
      </c>
      <c r="S21" s="44">
        <v>3.5</v>
      </c>
      <c r="T21" s="44">
        <v>5.9</v>
      </c>
      <c r="U21" s="44">
        <v>13.3</v>
      </c>
      <c r="V21" s="16" t="s">
        <v>33</v>
      </c>
      <c r="W21" s="44">
        <v>1.3012662015714893</v>
      </c>
      <c r="X21" s="44">
        <v>2.2494690625009528</v>
      </c>
      <c r="Y21" s="44">
        <v>1.72578964232904</v>
      </c>
      <c r="Z21" s="44">
        <v>1.3351601578230576</v>
      </c>
      <c r="AA21" s="44">
        <v>1.8927699855479485</v>
      </c>
      <c r="AB21" s="37">
        <v>4.5</v>
      </c>
      <c r="AC21" s="44">
        <v>3.5</v>
      </c>
      <c r="AD21" s="44">
        <v>5.9</v>
      </c>
      <c r="AE21" s="44">
        <v>13.3</v>
      </c>
    </row>
    <row r="22" spans="1:31" ht="12.75" customHeight="1" x14ac:dyDescent="0.2">
      <c r="A22" s="16" t="s">
        <v>34</v>
      </c>
      <c r="B22" s="44">
        <v>48.525059999999996</v>
      </c>
      <c r="C22" s="44">
        <v>47.908250000000002</v>
      </c>
      <c r="D22" s="44">
        <v>44.948749999999997</v>
      </c>
      <c r="E22" s="44">
        <v>40.153381070285867</v>
      </c>
      <c r="F22" s="44">
        <v>38.24100591230934</v>
      </c>
      <c r="G22" s="44">
        <v>34.048910192072931</v>
      </c>
      <c r="H22" s="44">
        <v>27.589593484606709</v>
      </c>
      <c r="I22" s="44">
        <v>24.558679600433113</v>
      </c>
      <c r="J22" s="44">
        <v>23.984163405299292</v>
      </c>
      <c r="K22" s="44">
        <v>18.999424666775418</v>
      </c>
      <c r="L22" s="44">
        <v>16.953440689607284</v>
      </c>
      <c r="M22" s="44">
        <v>16.489778554981754</v>
      </c>
      <c r="N22" s="44">
        <v>14.886841276033426</v>
      </c>
      <c r="O22" s="44">
        <v>14.931165336045272</v>
      </c>
      <c r="P22" s="44">
        <v>11.948774304507097</v>
      </c>
      <c r="Q22" s="44">
        <v>12.000931045782421</v>
      </c>
      <c r="R22" s="37">
        <v>16.399999999999999</v>
      </c>
      <c r="S22" s="44">
        <v>14.9</v>
      </c>
      <c r="T22" s="44">
        <v>18.100000000000001</v>
      </c>
      <c r="U22" s="44">
        <v>5</v>
      </c>
      <c r="V22" s="16" t="s">
        <v>34</v>
      </c>
      <c r="W22" s="44">
        <v>16.489778554981754</v>
      </c>
      <c r="X22" s="44">
        <v>14.886841276033426</v>
      </c>
      <c r="Y22" s="44">
        <v>14.931165336045272</v>
      </c>
      <c r="Z22" s="44">
        <v>11.948774304507097</v>
      </c>
      <c r="AA22" s="44">
        <v>12.000931045782421</v>
      </c>
      <c r="AB22" s="37">
        <v>16.399999999999999</v>
      </c>
      <c r="AC22" s="44">
        <v>14.9</v>
      </c>
      <c r="AD22" s="44">
        <v>18.100000000000001</v>
      </c>
      <c r="AE22" s="44">
        <v>5</v>
      </c>
    </row>
    <row r="23" spans="1:31" ht="12.75" customHeight="1" x14ac:dyDescent="0.2">
      <c r="A23" s="16" t="s">
        <v>35</v>
      </c>
      <c r="B23" s="44">
        <v>14.212820000000001</v>
      </c>
      <c r="C23" s="44">
        <v>15.281079999999999</v>
      </c>
      <c r="D23" s="44">
        <v>13.990259999999999</v>
      </c>
      <c r="E23" s="44">
        <v>8.1652397781960477</v>
      </c>
      <c r="F23" s="44">
        <v>5.1756440948675948</v>
      </c>
      <c r="G23" s="44">
        <v>5.1893074962912094</v>
      </c>
      <c r="H23" s="44">
        <v>5.3028176878902809</v>
      </c>
      <c r="I23" s="44">
        <v>4.5330465876526329</v>
      </c>
      <c r="J23" s="44">
        <v>3.7869536041148311</v>
      </c>
      <c r="K23" s="44">
        <v>3.1390597521391443</v>
      </c>
      <c r="L23" s="44">
        <v>2.9655991441118554</v>
      </c>
      <c r="M23" s="44">
        <v>3.4744037252664337</v>
      </c>
      <c r="N23" s="44">
        <v>2.9530541190556621</v>
      </c>
      <c r="O23" s="44">
        <v>3.1418516001098689</v>
      </c>
      <c r="P23" s="44">
        <v>2.795443783682253</v>
      </c>
      <c r="Q23" s="44">
        <v>1.9813940778183257</v>
      </c>
      <c r="R23" s="37">
        <v>3.7</v>
      </c>
      <c r="S23" s="44">
        <v>2.7</v>
      </c>
      <c r="T23" s="44">
        <v>5</v>
      </c>
      <c r="U23" s="44">
        <v>15.9</v>
      </c>
      <c r="V23" s="16" t="s">
        <v>35</v>
      </c>
      <c r="W23" s="44">
        <v>3.4744037252664337</v>
      </c>
      <c r="X23" s="44">
        <v>2.9530541190556621</v>
      </c>
      <c r="Y23" s="44">
        <v>3.1418516001098689</v>
      </c>
      <c r="Z23" s="44">
        <v>2.795443783682253</v>
      </c>
      <c r="AA23" s="44">
        <v>1.9813940778183257</v>
      </c>
      <c r="AB23" s="37">
        <v>3.7</v>
      </c>
      <c r="AC23" s="44">
        <v>2.7</v>
      </c>
      <c r="AD23" s="44">
        <v>5</v>
      </c>
      <c r="AE23" s="44">
        <v>15.9</v>
      </c>
    </row>
    <row r="24" spans="1:31" ht="12.75" customHeight="1" x14ac:dyDescent="0.2">
      <c r="A24" s="16" t="s">
        <v>36</v>
      </c>
      <c r="B24" s="44">
        <v>33.142709999999994</v>
      </c>
      <c r="C24" s="44">
        <v>34.756509999999999</v>
      </c>
      <c r="D24" s="44">
        <v>31.739550000000001</v>
      </c>
      <c r="E24" s="44">
        <v>21.894118193323767</v>
      </c>
      <c r="F24" s="44">
        <v>27.633378589856125</v>
      </c>
      <c r="G24" s="44">
        <v>28.591468549909226</v>
      </c>
      <c r="H24" s="44">
        <v>21.444361405785891</v>
      </c>
      <c r="I24" s="44">
        <v>14.672845347003538</v>
      </c>
      <c r="J24" s="44">
        <v>14.188448165191481</v>
      </c>
      <c r="K24" s="44">
        <v>12.107240425101557</v>
      </c>
      <c r="L24" s="44">
        <v>10.509753945211427</v>
      </c>
      <c r="M24" s="44">
        <v>10.873059266916927</v>
      </c>
      <c r="N24" s="44">
        <v>11.958045329578784</v>
      </c>
      <c r="O24" s="44">
        <v>11.14568830392942</v>
      </c>
      <c r="P24" s="44">
        <v>7.646930021748866</v>
      </c>
      <c r="Q24" s="44">
        <v>7.1294236700107092</v>
      </c>
      <c r="R24" s="37">
        <v>10.1</v>
      </c>
      <c r="S24" s="44">
        <v>8.4</v>
      </c>
      <c r="T24" s="44">
        <v>12.1</v>
      </c>
      <c r="U24" s="44">
        <v>9.5</v>
      </c>
      <c r="V24" s="16" t="s">
        <v>36</v>
      </c>
      <c r="W24" s="44">
        <v>10.873059266916927</v>
      </c>
      <c r="X24" s="44">
        <v>11.958045329578784</v>
      </c>
      <c r="Y24" s="44">
        <v>11.14568830392942</v>
      </c>
      <c r="Z24" s="44">
        <v>7.646930021748866</v>
      </c>
      <c r="AA24" s="44">
        <v>7.1294236700107092</v>
      </c>
      <c r="AB24" s="37">
        <v>10.1</v>
      </c>
      <c r="AC24" s="44">
        <v>8.4</v>
      </c>
      <c r="AD24" s="44">
        <v>12.1</v>
      </c>
      <c r="AE24" s="44">
        <v>9.5</v>
      </c>
    </row>
    <row r="25" spans="1:31" ht="5.0999999999999996" customHeight="1" x14ac:dyDescent="0.25">
      <c r="A25" s="8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123"/>
      <c r="S25" s="9"/>
      <c r="T25" s="9"/>
      <c r="U25" s="9"/>
      <c r="V25" s="8"/>
      <c r="W25" s="9"/>
      <c r="X25" s="9"/>
      <c r="Y25" s="9"/>
      <c r="Z25" s="9"/>
      <c r="AA25" s="9"/>
      <c r="AB25" s="123"/>
      <c r="AC25" s="9"/>
      <c r="AD25" s="9"/>
      <c r="AE25" s="9"/>
    </row>
    <row r="26" spans="1:31" ht="15" customHeight="1" x14ac:dyDescent="0.2">
      <c r="A26" s="94" t="s">
        <v>122</v>
      </c>
      <c r="S26" s="111"/>
      <c r="T26" s="111"/>
      <c r="U26" s="111"/>
      <c r="V26" s="94" t="s">
        <v>122</v>
      </c>
      <c r="AC26" s="111"/>
      <c r="AD26" s="111"/>
      <c r="AE26" s="111"/>
    </row>
    <row r="27" spans="1:31" ht="9.75" customHeight="1" x14ac:dyDescent="0.2">
      <c r="A27" s="94"/>
      <c r="S27" s="111"/>
      <c r="T27" s="111"/>
      <c r="U27" s="111"/>
    </row>
    <row r="28" spans="1:31" ht="3.75" customHeight="1" x14ac:dyDescent="0.25">
      <c r="S28" s="112"/>
      <c r="T28" s="112"/>
      <c r="U28" s="112"/>
    </row>
    <row r="29" spans="1:31" ht="3.75" customHeight="1" x14ac:dyDescent="0.25">
      <c r="S29" s="112"/>
      <c r="T29" s="112"/>
      <c r="U29" s="112"/>
    </row>
    <row r="30" spans="1:31" ht="3.75" customHeight="1" x14ac:dyDescent="0.25">
      <c r="S30" s="112"/>
      <c r="T30" s="112"/>
      <c r="U30" s="112"/>
    </row>
    <row r="31" spans="1:31" ht="3.75" customHeight="1" x14ac:dyDescent="0.25">
      <c r="S31" s="112"/>
      <c r="T31" s="112"/>
      <c r="U31" s="112"/>
    </row>
    <row r="32" spans="1:31" x14ac:dyDescent="0.2">
      <c r="R32" s="106"/>
    </row>
    <row r="33" spans="5:22" x14ac:dyDescent="0.2">
      <c r="R33" s="106"/>
    </row>
    <row r="34" spans="5:22" x14ac:dyDescent="0.2">
      <c r="E34" s="111"/>
      <c r="J34" s="141"/>
      <c r="K34" s="141"/>
      <c r="L34" s="141"/>
      <c r="M34" s="142"/>
      <c r="N34" s="141"/>
      <c r="O34" s="141"/>
      <c r="P34" s="141"/>
      <c r="Q34" s="141"/>
    </row>
    <row r="35" spans="5:22" x14ac:dyDescent="0.2">
      <c r="E35" s="111"/>
      <c r="J35" s="141"/>
      <c r="K35" s="141"/>
      <c r="L35" s="141"/>
      <c r="M35" s="142"/>
      <c r="N35" s="141"/>
      <c r="O35" s="141"/>
      <c r="P35" s="141"/>
      <c r="Q35" s="141"/>
    </row>
    <row r="36" spans="5:22" x14ac:dyDescent="0.2">
      <c r="J36" s="143"/>
      <c r="K36" s="143"/>
      <c r="L36" s="143"/>
      <c r="M36" s="144"/>
      <c r="N36" s="143"/>
      <c r="O36" s="143"/>
      <c r="P36" s="143"/>
      <c r="Q36" s="143"/>
    </row>
    <row r="37" spans="5:22" x14ac:dyDescent="0.2">
      <c r="J37" s="143"/>
      <c r="K37" s="143"/>
      <c r="L37" s="143"/>
      <c r="M37" s="144"/>
      <c r="N37" s="143"/>
      <c r="O37" s="143"/>
      <c r="P37" s="143"/>
      <c r="Q37" s="143"/>
    </row>
    <row r="38" spans="5:22" x14ac:dyDescent="0.2">
      <c r="J38" s="145"/>
      <c r="K38" s="145"/>
      <c r="L38" s="145"/>
      <c r="M38" s="146"/>
      <c r="N38" s="145"/>
      <c r="O38" s="145"/>
      <c r="P38" s="145"/>
      <c r="Q38" s="145"/>
    </row>
    <row r="39" spans="5:22" x14ac:dyDescent="0.2">
      <c r="J39" s="143"/>
      <c r="K39" s="143"/>
      <c r="L39" s="143"/>
      <c r="M39" s="144"/>
      <c r="N39" s="143"/>
      <c r="O39" s="143"/>
      <c r="P39" s="143"/>
      <c r="Q39" s="143"/>
      <c r="S39" s="114"/>
      <c r="T39" s="114"/>
      <c r="U39" s="114"/>
      <c r="V39" s="106"/>
    </row>
    <row r="40" spans="5:22" x14ac:dyDescent="0.2">
      <c r="J40" s="143"/>
      <c r="K40" s="143"/>
      <c r="L40" s="143"/>
      <c r="M40" s="144"/>
      <c r="N40" s="143"/>
      <c r="O40" s="143"/>
      <c r="P40" s="143"/>
      <c r="Q40" s="143"/>
      <c r="S40" s="106"/>
      <c r="T40" s="106"/>
      <c r="U40" s="106"/>
      <c r="V40" s="106"/>
    </row>
    <row r="41" spans="5:22" x14ac:dyDescent="0.2">
      <c r="J41" s="143"/>
      <c r="K41" s="143"/>
      <c r="L41" s="143"/>
      <c r="M41" s="144"/>
      <c r="N41" s="143"/>
      <c r="O41" s="143"/>
      <c r="P41" s="143"/>
      <c r="Q41" s="143"/>
      <c r="S41" s="106"/>
      <c r="T41" s="106"/>
      <c r="U41" s="106"/>
      <c r="V41" s="106"/>
    </row>
    <row r="42" spans="5:22" x14ac:dyDescent="0.2">
      <c r="J42" s="143"/>
      <c r="K42" s="143"/>
      <c r="L42" s="143"/>
      <c r="M42" s="144"/>
      <c r="N42" s="143"/>
      <c r="O42" s="143"/>
      <c r="P42" s="143"/>
      <c r="Q42" s="143"/>
      <c r="S42" s="106"/>
      <c r="T42" s="106"/>
      <c r="U42" s="106"/>
      <c r="V42" s="106"/>
    </row>
    <row r="43" spans="5:22" x14ac:dyDescent="0.2">
      <c r="J43" s="143"/>
      <c r="K43" s="143"/>
      <c r="L43" s="143"/>
      <c r="M43" s="144"/>
      <c r="N43" s="143"/>
      <c r="O43" s="143"/>
      <c r="P43" s="143"/>
      <c r="Q43" s="143"/>
      <c r="S43" s="106"/>
      <c r="T43" s="106"/>
      <c r="U43" s="106"/>
      <c r="V43" s="106"/>
    </row>
    <row r="44" spans="5:22" x14ac:dyDescent="0.2">
      <c r="J44" s="143"/>
      <c r="K44" s="143"/>
      <c r="L44" s="143"/>
      <c r="M44" s="144"/>
      <c r="N44" s="143"/>
      <c r="O44" s="143"/>
      <c r="P44" s="143"/>
      <c r="Q44" s="143"/>
      <c r="S44" s="106"/>
      <c r="T44" s="106"/>
      <c r="U44" s="106"/>
      <c r="V44" s="106"/>
    </row>
    <row r="45" spans="5:22" x14ac:dyDescent="0.2">
      <c r="J45" s="145"/>
      <c r="K45" s="145"/>
      <c r="L45" s="145"/>
      <c r="M45" s="146"/>
      <c r="N45" s="145"/>
      <c r="O45" s="145"/>
      <c r="P45" s="145"/>
      <c r="Q45" s="145"/>
      <c r="S45" s="106"/>
      <c r="T45" s="106"/>
      <c r="U45" s="106"/>
      <c r="V45" s="106"/>
    </row>
    <row r="46" spans="5:22" x14ac:dyDescent="0.2">
      <c r="J46" s="143"/>
      <c r="K46" s="143"/>
      <c r="L46" s="143"/>
      <c r="M46" s="144"/>
      <c r="N46" s="143"/>
      <c r="O46" s="143"/>
      <c r="P46" s="143"/>
      <c r="Q46" s="143"/>
      <c r="S46" s="106"/>
      <c r="T46" s="106"/>
      <c r="U46" s="106"/>
      <c r="V46" s="106"/>
    </row>
    <row r="47" spans="5:22" x14ac:dyDescent="0.2">
      <c r="J47" s="143"/>
      <c r="K47" s="143"/>
      <c r="L47" s="143"/>
      <c r="M47" s="144"/>
      <c r="N47" s="143"/>
      <c r="O47" s="143"/>
      <c r="P47" s="143"/>
      <c r="Q47" s="143"/>
      <c r="S47" s="106"/>
      <c r="T47" s="106"/>
      <c r="U47" s="106"/>
      <c r="V47" s="106"/>
    </row>
    <row r="48" spans="5:22" x14ac:dyDescent="0.2">
      <c r="J48" s="143"/>
      <c r="K48" s="143"/>
      <c r="L48" s="143"/>
      <c r="M48" s="144"/>
      <c r="N48" s="143"/>
      <c r="O48" s="143"/>
      <c r="P48" s="143"/>
      <c r="Q48" s="143"/>
      <c r="S48" s="106"/>
      <c r="T48" s="106"/>
      <c r="U48" s="106"/>
      <c r="V48" s="106"/>
    </row>
    <row r="49" spans="1:18" x14ac:dyDescent="0.2">
      <c r="J49" s="143"/>
      <c r="K49" s="143"/>
      <c r="L49" s="143"/>
      <c r="M49" s="144"/>
      <c r="N49" s="143"/>
      <c r="O49" s="143"/>
      <c r="P49" s="143"/>
      <c r="Q49" s="143"/>
    </row>
    <row r="50" spans="1:18" x14ac:dyDescent="0.2">
      <c r="J50" s="143"/>
      <c r="K50" s="143"/>
      <c r="L50" s="143"/>
      <c r="M50" s="144"/>
      <c r="N50" s="143"/>
      <c r="O50" s="143"/>
      <c r="P50" s="143"/>
      <c r="Q50" s="143"/>
    </row>
    <row r="51" spans="1:18" x14ac:dyDescent="0.2">
      <c r="J51" s="147"/>
      <c r="K51" s="147"/>
      <c r="L51" s="147"/>
      <c r="M51" s="148"/>
      <c r="N51" s="147"/>
      <c r="O51" s="143"/>
      <c r="P51" s="143"/>
      <c r="Q51" s="143"/>
    </row>
    <row r="58" spans="1:18" ht="13.5" hidden="1" x14ac:dyDescent="0.25">
      <c r="A58" s="6" t="s">
        <v>107</v>
      </c>
      <c r="B58" s="5"/>
      <c r="C58" s="5"/>
      <c r="D58" s="5"/>
      <c r="E58" s="5"/>
      <c r="F58" s="5"/>
      <c r="G58" s="5"/>
      <c r="H58" s="5"/>
    </row>
    <row r="59" spans="1:18" ht="13.5" hidden="1" x14ac:dyDescent="0.25">
      <c r="A59" s="13" t="s">
        <v>41</v>
      </c>
      <c r="B59" s="5"/>
      <c r="C59" s="5"/>
      <c r="D59" s="5"/>
      <c r="E59" s="5"/>
      <c r="F59" s="5"/>
      <c r="G59" s="5"/>
      <c r="H59" s="5"/>
    </row>
    <row r="60" spans="1:18" hidden="1" x14ac:dyDescent="0.2">
      <c r="A60" s="107"/>
    </row>
    <row r="61" spans="1:18" hidden="1" x14ac:dyDescent="0.2">
      <c r="A61" s="102" t="s">
        <v>6</v>
      </c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84"/>
    </row>
    <row r="62" spans="1:18" ht="13.5" hidden="1" customHeight="1" x14ac:dyDescent="0.2">
      <c r="A62" s="119"/>
      <c r="B62" s="126">
        <v>2004</v>
      </c>
      <c r="C62" s="53">
        <v>2005</v>
      </c>
      <c r="D62" s="53">
        <v>2006</v>
      </c>
      <c r="E62" s="53">
        <v>2007</v>
      </c>
      <c r="F62" s="53">
        <v>2008</v>
      </c>
      <c r="G62" s="53">
        <v>2009</v>
      </c>
      <c r="H62" s="53">
        <v>2010</v>
      </c>
      <c r="I62" s="53">
        <v>2011</v>
      </c>
      <c r="J62" s="53">
        <v>2012</v>
      </c>
      <c r="K62" s="53">
        <v>2013</v>
      </c>
      <c r="L62" s="53"/>
      <c r="M62" s="53"/>
      <c r="N62" s="53"/>
      <c r="O62" s="53"/>
      <c r="P62" s="53"/>
      <c r="Q62" s="53"/>
      <c r="R62" s="53">
        <v>2014</v>
      </c>
    </row>
    <row r="63" spans="1:18" hidden="1" x14ac:dyDescent="0.2">
      <c r="A63" s="119"/>
      <c r="B63" s="121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166"/>
    </row>
    <row r="64" spans="1:18" ht="13.5" hidden="1" x14ac:dyDescent="0.25">
      <c r="A64" s="7"/>
      <c r="B64" s="122"/>
      <c r="C64" s="123"/>
      <c r="D64" s="123"/>
      <c r="E64" s="123"/>
      <c r="F64" s="123"/>
      <c r="G64" s="123"/>
      <c r="H64" s="123"/>
      <c r="I64" s="123"/>
      <c r="J64" s="123"/>
      <c r="K64" s="125"/>
      <c r="L64" s="125"/>
      <c r="M64" s="125"/>
      <c r="N64" s="125"/>
      <c r="O64" s="125"/>
      <c r="P64" s="125"/>
      <c r="Q64" s="125"/>
      <c r="R64" s="123"/>
    </row>
    <row r="65" spans="1:18" ht="15" hidden="1" customHeight="1" x14ac:dyDescent="0.2">
      <c r="A65" s="108" t="s">
        <v>20</v>
      </c>
      <c r="B65" s="34">
        <v>16.43751</v>
      </c>
      <c r="C65" s="34">
        <v>15.833970000000001</v>
      </c>
      <c r="D65" s="34">
        <v>13.76346</v>
      </c>
      <c r="E65" s="34">
        <v>11.248820718132682</v>
      </c>
      <c r="F65" s="34">
        <v>10.850738733723075</v>
      </c>
      <c r="G65" s="34">
        <v>9.5049338666229044</v>
      </c>
      <c r="H65" s="34">
        <v>7.6319522036655556</v>
      </c>
      <c r="I65" s="34">
        <v>6.3423599999999993</v>
      </c>
      <c r="J65" s="34">
        <v>6.0085800000000003</v>
      </c>
      <c r="K65" s="34">
        <v>4.7282388366427153</v>
      </c>
      <c r="L65" s="34"/>
      <c r="M65" s="34"/>
      <c r="N65" s="34"/>
      <c r="O65" s="34"/>
      <c r="P65" s="34"/>
      <c r="Q65" s="34"/>
      <c r="R65" s="165">
        <v>4.2830203295860354</v>
      </c>
    </row>
    <row r="66" spans="1:18" ht="5.25" hidden="1" customHeight="1" x14ac:dyDescent="0.25">
      <c r="A66" s="16"/>
      <c r="B66" s="44"/>
      <c r="C66" s="44"/>
      <c r="D66" s="44"/>
      <c r="E66" s="44"/>
      <c r="F66" s="44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11"/>
    </row>
    <row r="67" spans="1:18" hidden="1" x14ac:dyDescent="0.2">
      <c r="A67" s="16" t="s">
        <v>21</v>
      </c>
      <c r="B67" s="44">
        <v>2.363086797308859</v>
      </c>
      <c r="C67" s="44">
        <v>3.4993428996033238</v>
      </c>
      <c r="D67" s="44">
        <v>1.27735186207328</v>
      </c>
      <c r="E67" s="44">
        <v>0.86741121057380577</v>
      </c>
      <c r="F67" s="44">
        <v>0.96371169155543568</v>
      </c>
      <c r="G67" s="44">
        <v>0.72618439127814538</v>
      </c>
      <c r="H67" s="44">
        <v>0.84641647710588364</v>
      </c>
      <c r="I67" s="44">
        <v>0.51097999999999999</v>
      </c>
      <c r="J67" s="44">
        <v>0.69036291977192765</v>
      </c>
      <c r="K67" s="44">
        <v>0.16026120692746243</v>
      </c>
      <c r="L67" s="44"/>
      <c r="M67" s="44"/>
      <c r="N67" s="44"/>
      <c r="O67" s="44"/>
      <c r="P67" s="44"/>
      <c r="Q67" s="44"/>
      <c r="R67" s="37">
        <v>0.17922861497269965</v>
      </c>
    </row>
    <row r="68" spans="1:18" hidden="1" x14ac:dyDescent="0.2">
      <c r="A68" s="16" t="s">
        <v>22</v>
      </c>
      <c r="B68" s="44">
        <v>22.442788268312388</v>
      </c>
      <c r="C68" s="44">
        <v>21.127896141971231</v>
      </c>
      <c r="D68" s="44">
        <v>19.162214865462357</v>
      </c>
      <c r="E68" s="44">
        <v>15.774544244835226</v>
      </c>
      <c r="F68" s="44">
        <v>15.189444121661785</v>
      </c>
      <c r="G68" s="44">
        <v>13.375616688897408</v>
      </c>
      <c r="H68" s="44">
        <v>10.662093385441668</v>
      </c>
      <c r="I68" s="44">
        <v>8.949043519309912</v>
      </c>
      <c r="J68" s="44">
        <v>8.400304400496875</v>
      </c>
      <c r="K68" s="44">
        <v>6.8136463141673609</v>
      </c>
      <c r="L68" s="44"/>
      <c r="M68" s="44"/>
      <c r="N68" s="44"/>
      <c r="O68" s="44"/>
      <c r="P68" s="44"/>
      <c r="Q68" s="44"/>
      <c r="R68" s="37">
        <v>6.1721201964859116</v>
      </c>
    </row>
    <row r="69" spans="1:18" hidden="1" x14ac:dyDescent="0.2">
      <c r="A69" s="16"/>
      <c r="B69" s="44"/>
      <c r="C69" s="44"/>
      <c r="D69" s="44"/>
      <c r="E69" s="44"/>
      <c r="F69" s="44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</row>
    <row r="70" spans="1:18" hidden="1" x14ac:dyDescent="0.2">
      <c r="A70" s="108" t="s">
        <v>23</v>
      </c>
      <c r="B70" s="44"/>
      <c r="C70" s="44"/>
      <c r="D70" s="44"/>
      <c r="E70" s="44"/>
      <c r="F70" s="44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</row>
    <row r="71" spans="1:18" hidden="1" x14ac:dyDescent="0.2">
      <c r="A71" s="16" t="s">
        <v>24</v>
      </c>
      <c r="B71" s="44">
        <v>5.7343099999999998</v>
      </c>
      <c r="C71" s="44">
        <v>5.4422100000000002</v>
      </c>
      <c r="D71" s="44">
        <v>3.9906600000000001</v>
      </c>
      <c r="E71" s="44">
        <v>2.892282905390239</v>
      </c>
      <c r="F71" s="44">
        <v>2.707270437653913</v>
      </c>
      <c r="G71" s="44">
        <v>2.0468423333468122</v>
      </c>
      <c r="H71" s="44">
        <v>1.8560907350688876</v>
      </c>
      <c r="I71" s="44">
        <v>1.4158199999999999</v>
      </c>
      <c r="J71" s="44">
        <v>1.39066</v>
      </c>
      <c r="K71" s="44">
        <v>1.0464999523757144</v>
      </c>
      <c r="L71" s="44"/>
      <c r="M71" s="44"/>
      <c r="N71" s="44"/>
      <c r="O71" s="44"/>
      <c r="P71" s="44"/>
      <c r="Q71" s="44"/>
      <c r="R71" s="37">
        <v>0.99958501909378061</v>
      </c>
    </row>
    <row r="72" spans="1:18" hidden="1" x14ac:dyDescent="0.2">
      <c r="A72" s="16" t="s">
        <v>25</v>
      </c>
      <c r="B72" s="44">
        <v>41.592820000000003</v>
      </c>
      <c r="C72" s="44">
        <v>41.025880000000001</v>
      </c>
      <c r="D72" s="44">
        <v>38.143840000000004</v>
      </c>
      <c r="E72" s="44">
        <v>32.732617319087879</v>
      </c>
      <c r="F72" s="44">
        <v>32.371695076577424</v>
      </c>
      <c r="G72" s="44">
        <v>29.814709406444887</v>
      </c>
      <c r="H72" s="44">
        <v>23.837597902018622</v>
      </c>
      <c r="I72" s="44">
        <v>20.517940000000003</v>
      </c>
      <c r="J72" s="44">
        <v>19.700089999999999</v>
      </c>
      <c r="K72" s="44">
        <v>16.020541094599114</v>
      </c>
      <c r="L72" s="44"/>
      <c r="M72" s="44"/>
      <c r="N72" s="44"/>
      <c r="O72" s="44"/>
      <c r="P72" s="44"/>
      <c r="Q72" s="44"/>
      <c r="R72" s="37">
        <v>14.627893473529078</v>
      </c>
    </row>
    <row r="73" spans="1:18" hidden="1" x14ac:dyDescent="0.2">
      <c r="A73" s="16"/>
      <c r="B73" s="44"/>
      <c r="C73" s="44"/>
      <c r="D73" s="44"/>
      <c r="E73" s="44"/>
      <c r="F73" s="44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</row>
    <row r="74" spans="1:18" hidden="1" x14ac:dyDescent="0.2">
      <c r="A74" s="108" t="s">
        <v>26</v>
      </c>
      <c r="B74" s="44"/>
      <c r="C74" s="44"/>
      <c r="D74" s="44"/>
      <c r="E74" s="44"/>
      <c r="F74" s="44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</row>
    <row r="75" spans="1:18" hidden="1" x14ac:dyDescent="0.2">
      <c r="A75" s="16" t="s">
        <v>27</v>
      </c>
      <c r="B75" s="44">
        <v>4.6303000000000001</v>
      </c>
      <c r="C75" s="44">
        <v>4.1251500000000005</v>
      </c>
      <c r="D75" s="44">
        <v>2.5720199999999998</v>
      </c>
      <c r="E75" s="44">
        <v>1.8973898801822566</v>
      </c>
      <c r="F75" s="44">
        <v>1.8928347617849492</v>
      </c>
      <c r="G75" s="44">
        <v>1.476237672463518</v>
      </c>
      <c r="H75" s="44">
        <v>1.4706195803192064</v>
      </c>
      <c r="I75" s="44">
        <v>1.20794</v>
      </c>
      <c r="J75" s="44">
        <v>1.0809300000000002</v>
      </c>
      <c r="K75" s="44">
        <v>0.7981330821568291</v>
      </c>
      <c r="L75" s="44"/>
      <c r="M75" s="44"/>
      <c r="N75" s="44"/>
      <c r="O75" s="44"/>
      <c r="P75" s="44"/>
      <c r="Q75" s="44"/>
      <c r="R75" s="37">
        <v>0.93062120658288594</v>
      </c>
    </row>
    <row r="76" spans="1:18" hidden="1" x14ac:dyDescent="0.2">
      <c r="A76" s="16" t="s">
        <v>28</v>
      </c>
      <c r="B76" s="44">
        <v>32.09413</v>
      </c>
      <c r="C76" s="44">
        <v>30.84207</v>
      </c>
      <c r="D76" s="44">
        <v>28.121099999999998</v>
      </c>
      <c r="E76" s="44">
        <v>24.845352981922289</v>
      </c>
      <c r="F76" s="44">
        <v>23.439865235443079</v>
      </c>
      <c r="G76" s="44">
        <v>20.057459721524992</v>
      </c>
      <c r="H76" s="44">
        <v>15.802412940368768</v>
      </c>
      <c r="I76" s="44">
        <v>13.765820000000001</v>
      </c>
      <c r="J76" s="44">
        <v>13.269139999999998</v>
      </c>
      <c r="K76" s="44">
        <v>10.456989928121635</v>
      </c>
      <c r="L76" s="44"/>
      <c r="M76" s="44"/>
      <c r="N76" s="44"/>
      <c r="O76" s="44"/>
      <c r="P76" s="44"/>
      <c r="Q76" s="44"/>
      <c r="R76" s="37">
        <v>9.2433476166525637</v>
      </c>
    </row>
    <row r="77" spans="1:18" hidden="1" x14ac:dyDescent="0.2">
      <c r="A77" s="16" t="s">
        <v>29</v>
      </c>
      <c r="B77" s="44">
        <v>23.61082</v>
      </c>
      <c r="C77" s="44">
        <v>24.79881</v>
      </c>
      <c r="D77" s="44">
        <v>22.468669999999999</v>
      </c>
      <c r="E77" s="44">
        <v>14.600794415389728</v>
      </c>
      <c r="F77" s="44">
        <v>15.487968647604415</v>
      </c>
      <c r="G77" s="44">
        <v>15.782627341325869</v>
      </c>
      <c r="H77" s="44">
        <v>12.501389881195909</v>
      </c>
      <c r="I77" s="44">
        <v>8.9579199999999997</v>
      </c>
      <c r="J77" s="44">
        <v>8.2061600000000006</v>
      </c>
      <c r="K77" s="44">
        <v>6.8967162105535884</v>
      </c>
      <c r="L77" s="44"/>
      <c r="M77" s="44"/>
      <c r="N77" s="44"/>
      <c r="O77" s="44"/>
      <c r="P77" s="44"/>
      <c r="Q77" s="44"/>
      <c r="R77" s="37">
        <v>6.079577811037769</v>
      </c>
    </row>
    <row r="78" spans="1:18" hidden="1" x14ac:dyDescent="0.2">
      <c r="A78" s="16"/>
      <c r="B78" s="44"/>
      <c r="C78" s="44"/>
      <c r="D78" s="44"/>
      <c r="E78" s="44"/>
      <c r="F78" s="44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</row>
    <row r="79" spans="1:18" hidden="1" x14ac:dyDescent="0.2">
      <c r="A79" s="108" t="s">
        <v>30</v>
      </c>
      <c r="B79" s="44"/>
      <c r="C79" s="44"/>
      <c r="D79" s="44"/>
      <c r="E79" s="44"/>
      <c r="F79" s="44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</row>
    <row r="80" spans="1:18" hidden="1" x14ac:dyDescent="0.2">
      <c r="A80" s="16" t="s">
        <v>31</v>
      </c>
      <c r="B80" s="44">
        <v>5.3823500000000006</v>
      </c>
      <c r="C80" s="44">
        <v>3.1030800000000003</v>
      </c>
      <c r="D80" s="44">
        <v>2.85439</v>
      </c>
      <c r="E80" s="44">
        <v>1.9622630950276454</v>
      </c>
      <c r="F80" s="44">
        <v>2.3068280810100892</v>
      </c>
      <c r="G80" s="44">
        <v>1.6374938515778734</v>
      </c>
      <c r="H80" s="44">
        <v>1.6533857536640664</v>
      </c>
      <c r="I80" s="44">
        <v>1.2447339787002714</v>
      </c>
      <c r="J80" s="44">
        <v>1.1450574809073844</v>
      </c>
      <c r="K80" s="44">
        <v>1.0966066672241814</v>
      </c>
      <c r="L80" s="44"/>
      <c r="M80" s="44"/>
      <c r="N80" s="44"/>
      <c r="O80" s="44"/>
      <c r="P80" s="44"/>
      <c r="Q80" s="44"/>
      <c r="R80" s="37">
        <v>1.0275214083301334</v>
      </c>
    </row>
    <row r="81" spans="1:18" hidden="1" x14ac:dyDescent="0.2">
      <c r="A81" s="16" t="s">
        <v>32</v>
      </c>
      <c r="B81" s="44">
        <v>19.174959999999999</v>
      </c>
      <c r="C81" s="44">
        <v>15.029509999999998</v>
      </c>
      <c r="D81" s="44">
        <v>12.303570000000001</v>
      </c>
      <c r="E81" s="44">
        <v>10.968813023920021</v>
      </c>
      <c r="F81" s="44">
        <v>8.1159617116442515</v>
      </c>
      <c r="G81" s="44">
        <v>7.8253607146580011</v>
      </c>
      <c r="H81" s="44">
        <v>6.6574257063673015</v>
      </c>
      <c r="I81" s="44">
        <v>8.254201283223539</v>
      </c>
      <c r="J81" s="44">
        <v>4.8988487238298166</v>
      </c>
      <c r="K81" s="44">
        <v>5.88605579049264</v>
      </c>
      <c r="L81" s="44"/>
      <c r="M81" s="44"/>
      <c r="N81" s="44"/>
      <c r="O81" s="44"/>
      <c r="P81" s="44"/>
      <c r="Q81" s="44"/>
      <c r="R81" s="37">
        <v>8.9747847376032759</v>
      </c>
    </row>
    <row r="82" spans="1:18" hidden="1" x14ac:dyDescent="0.2">
      <c r="A82" s="16" t="s">
        <v>33</v>
      </c>
      <c r="B82" s="44">
        <v>9.3799900000000012</v>
      </c>
      <c r="C82" s="44">
        <v>8.1137999999999995</v>
      </c>
      <c r="D82" s="44">
        <v>6.4501199999999992</v>
      </c>
      <c r="E82" s="44">
        <v>5.7974539382520858</v>
      </c>
      <c r="F82" s="44">
        <v>5.5974571310941226</v>
      </c>
      <c r="G82" s="44">
        <v>3.7546624769756272</v>
      </c>
      <c r="H82" s="44">
        <v>2.5263332056641228</v>
      </c>
      <c r="I82" s="44">
        <v>1.9618544292163211</v>
      </c>
      <c r="J82" s="44">
        <v>1.9439494607365166</v>
      </c>
      <c r="K82" s="44">
        <v>1.7298386446311547</v>
      </c>
      <c r="L82" s="44"/>
      <c r="M82" s="44"/>
      <c r="N82" s="44"/>
      <c r="O82" s="44"/>
      <c r="P82" s="44"/>
      <c r="Q82" s="44"/>
      <c r="R82" s="37">
        <v>1.6338270778771662</v>
      </c>
    </row>
    <row r="83" spans="1:18" hidden="1" x14ac:dyDescent="0.2">
      <c r="A83" s="16" t="s">
        <v>34</v>
      </c>
      <c r="B83" s="44">
        <v>48.525059999999996</v>
      </c>
      <c r="C83" s="44">
        <v>47.908250000000002</v>
      </c>
      <c r="D83" s="44">
        <v>44.948749999999997</v>
      </c>
      <c r="E83" s="44">
        <v>40.153381070285867</v>
      </c>
      <c r="F83" s="44">
        <v>38.24100591230934</v>
      </c>
      <c r="G83" s="44">
        <v>34.048910192072931</v>
      </c>
      <c r="H83" s="44">
        <v>27.589593484606709</v>
      </c>
      <c r="I83" s="44">
        <v>24.558679600433113</v>
      </c>
      <c r="J83" s="44">
        <v>23.984163405299292</v>
      </c>
      <c r="K83" s="44">
        <v>18.999424666775418</v>
      </c>
      <c r="L83" s="44"/>
      <c r="M83" s="44"/>
      <c r="N83" s="44"/>
      <c r="O83" s="44"/>
      <c r="P83" s="44"/>
      <c r="Q83" s="44"/>
      <c r="R83" s="37">
        <v>16.953440689607284</v>
      </c>
    </row>
    <row r="84" spans="1:18" hidden="1" x14ac:dyDescent="0.2">
      <c r="A84" s="16" t="s">
        <v>35</v>
      </c>
      <c r="B84" s="44">
        <v>14.212820000000001</v>
      </c>
      <c r="C84" s="44">
        <v>15.281079999999999</v>
      </c>
      <c r="D84" s="44">
        <v>13.990259999999999</v>
      </c>
      <c r="E84" s="44">
        <v>8.1652397781960477</v>
      </c>
      <c r="F84" s="44">
        <v>5.1756440948675948</v>
      </c>
      <c r="G84" s="44">
        <v>5.1893074962912094</v>
      </c>
      <c r="H84" s="44">
        <v>5.3028176878902809</v>
      </c>
      <c r="I84" s="44">
        <v>4.5330465876526329</v>
      </c>
      <c r="J84" s="44">
        <v>3.7869536041148311</v>
      </c>
      <c r="K84" s="44">
        <v>3.1390597521391443</v>
      </c>
      <c r="L84" s="44"/>
      <c r="M84" s="44"/>
      <c r="N84" s="44"/>
      <c r="O84" s="44"/>
      <c r="P84" s="44"/>
      <c r="Q84" s="44"/>
      <c r="R84" s="37">
        <v>2.9655991441118554</v>
      </c>
    </row>
    <row r="85" spans="1:18" hidden="1" x14ac:dyDescent="0.2">
      <c r="A85" s="16" t="s">
        <v>36</v>
      </c>
      <c r="B85" s="44">
        <v>33.142709999999994</v>
      </c>
      <c r="C85" s="44">
        <v>34.756509999999999</v>
      </c>
      <c r="D85" s="44">
        <v>31.739550000000001</v>
      </c>
      <c r="E85" s="44">
        <v>21.894118193323767</v>
      </c>
      <c r="F85" s="44">
        <v>27.633378589856125</v>
      </c>
      <c r="G85" s="44">
        <v>28.591468549909226</v>
      </c>
      <c r="H85" s="44">
        <v>21.444361405785891</v>
      </c>
      <c r="I85" s="44">
        <v>14.672845347003538</v>
      </c>
      <c r="J85" s="44">
        <v>14.188448165191481</v>
      </c>
      <c r="K85" s="44">
        <v>12.107240425101557</v>
      </c>
      <c r="L85" s="44"/>
      <c r="M85" s="44"/>
      <c r="N85" s="44"/>
      <c r="O85" s="44"/>
      <c r="P85" s="44"/>
      <c r="Q85" s="44"/>
      <c r="R85" s="37">
        <v>10.509753945211427</v>
      </c>
    </row>
    <row r="86" spans="1:18" ht="13.5" hidden="1" x14ac:dyDescent="0.25">
      <c r="A86" s="8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123"/>
    </row>
    <row r="87" spans="1:18" hidden="1" x14ac:dyDescent="0.2">
      <c r="A87" s="94" t="s">
        <v>99</v>
      </c>
    </row>
    <row r="88" spans="1:18" hidden="1" x14ac:dyDescent="0.2"/>
  </sheetData>
  <mergeCells count="10">
    <mergeCell ref="V4:V6"/>
    <mergeCell ref="AB4:AE4"/>
    <mergeCell ref="AB5:AB6"/>
    <mergeCell ref="AC5:AD5"/>
    <mergeCell ref="AE5:AE6"/>
    <mergeCell ref="R4:U4"/>
    <mergeCell ref="R5:R6"/>
    <mergeCell ref="S5:T5"/>
    <mergeCell ref="U5:U6"/>
    <mergeCell ref="A4:A6"/>
  </mergeCells>
  <printOptions horizontalCentered="1"/>
  <pageMargins left="0.98425196850393704" right="0.98425196850393704" top="1.1811023622047245" bottom="0.98425196850393704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showGridLines="0" zoomScaleNormal="100" workbookViewId="0">
      <selection sqref="A1:E1"/>
    </sheetView>
  </sheetViews>
  <sheetFormatPr baseColWidth="10" defaultColWidth="11.42578125" defaultRowHeight="12.75" x14ac:dyDescent="0.2"/>
  <cols>
    <col min="1" max="1" width="7.7109375" style="308" customWidth="1"/>
    <col min="2" max="2" width="8.42578125" style="111" customWidth="1"/>
    <col min="3" max="3" width="51.5703125" style="308" customWidth="1"/>
    <col min="4" max="5" width="7.85546875" style="111" customWidth="1"/>
    <col min="6" max="10" width="11.42578125" style="111"/>
    <col min="11" max="11" width="11.42578125" style="111" customWidth="1"/>
    <col min="12" max="12" width="7.7109375" style="111" customWidth="1"/>
    <col min="13" max="16384" width="11.42578125" style="111"/>
  </cols>
  <sheetData>
    <row r="1" spans="1:5" ht="14.25" customHeight="1" x14ac:dyDescent="0.2">
      <c r="A1" s="479" t="s">
        <v>325</v>
      </c>
      <c r="B1" s="479"/>
      <c r="C1" s="479"/>
      <c r="D1" s="479"/>
      <c r="E1" s="479"/>
    </row>
    <row r="2" spans="1:5" ht="5.0999999999999996" customHeight="1" x14ac:dyDescent="0.2"/>
    <row r="3" spans="1:5" ht="24.95" customHeight="1" x14ac:dyDescent="0.2">
      <c r="A3" s="484" t="s">
        <v>94</v>
      </c>
      <c r="B3" s="476" t="s">
        <v>95</v>
      </c>
      <c r="C3" s="477" t="s">
        <v>5</v>
      </c>
      <c r="D3" s="481" t="s">
        <v>324</v>
      </c>
      <c r="E3" s="481"/>
    </row>
    <row r="4" spans="1:5" ht="20.100000000000001" customHeight="1" x14ac:dyDescent="0.2">
      <c r="A4" s="484"/>
      <c r="B4" s="476" t="s">
        <v>61</v>
      </c>
      <c r="C4" s="478"/>
      <c r="D4" s="103" t="s">
        <v>48</v>
      </c>
      <c r="E4" s="103" t="s">
        <v>49</v>
      </c>
    </row>
    <row r="5" spans="1:5" ht="0.75" hidden="1" customHeight="1" x14ac:dyDescent="0.2">
      <c r="A5" s="473">
        <v>2007</v>
      </c>
      <c r="B5" s="432"/>
      <c r="C5" s="306"/>
      <c r="D5" s="127"/>
      <c r="E5" s="127"/>
    </row>
    <row r="6" spans="1:5" ht="9.9499999999999993" hidden="1" customHeight="1" x14ac:dyDescent="0.2">
      <c r="A6" s="474"/>
      <c r="B6" s="433" t="s">
        <v>62</v>
      </c>
      <c r="C6" s="175" t="s">
        <v>2</v>
      </c>
      <c r="D6" s="104">
        <v>80.95</v>
      </c>
      <c r="E6" s="105">
        <v>89.012</v>
      </c>
    </row>
    <row r="7" spans="1:5" ht="9.9499999999999993" hidden="1" customHeight="1" x14ac:dyDescent="0.2">
      <c r="A7" s="474"/>
      <c r="B7" s="433" t="s">
        <v>63</v>
      </c>
      <c r="C7" s="175" t="s">
        <v>64</v>
      </c>
      <c r="D7" s="104">
        <v>66.445250000000001</v>
      </c>
      <c r="E7" s="104">
        <v>71.44256</v>
      </c>
    </row>
    <row r="8" spans="1:5" ht="9.9499999999999993" hidden="1" customHeight="1" x14ac:dyDescent="0.2">
      <c r="A8" s="474"/>
      <c r="B8" s="433" t="s">
        <v>65</v>
      </c>
      <c r="C8" s="175" t="s">
        <v>66</v>
      </c>
      <c r="D8" s="104">
        <v>54.159739999999999</v>
      </c>
      <c r="E8" s="104">
        <v>59.906109999999998</v>
      </c>
    </row>
    <row r="9" spans="1:5" ht="9.9499999999999993" hidden="1" customHeight="1" x14ac:dyDescent="0.2">
      <c r="A9" s="474"/>
      <c r="B9" s="433" t="s">
        <v>67</v>
      </c>
      <c r="C9" s="175" t="s">
        <v>68</v>
      </c>
      <c r="D9" s="104">
        <v>39.05209</v>
      </c>
      <c r="E9" s="104">
        <v>49.946800000000003</v>
      </c>
    </row>
    <row r="10" spans="1:5" ht="9.9499999999999993" hidden="1" customHeight="1" x14ac:dyDescent="0.2">
      <c r="A10" s="474"/>
      <c r="B10" s="433" t="s">
        <v>69</v>
      </c>
      <c r="C10" s="175" t="s">
        <v>70</v>
      </c>
      <c r="D10" s="104">
        <v>22.48629</v>
      </c>
      <c r="E10" s="104">
        <v>29.693219999999997</v>
      </c>
    </row>
    <row r="11" spans="1:5" ht="9.9499999999999993" hidden="1" customHeight="1" x14ac:dyDescent="0.2">
      <c r="A11" s="483"/>
      <c r="B11" s="434" t="s">
        <v>71</v>
      </c>
      <c r="C11" s="176" t="s">
        <v>18</v>
      </c>
      <c r="D11" s="128">
        <v>10.135869999999999</v>
      </c>
      <c r="E11" s="128">
        <v>17.57254</v>
      </c>
    </row>
    <row r="12" spans="1:5" ht="11.25" hidden="1" customHeight="1" x14ac:dyDescent="0.2">
      <c r="A12" s="482">
        <v>2008</v>
      </c>
      <c r="B12" s="435" t="s">
        <v>62</v>
      </c>
      <c r="C12" s="177" t="s">
        <v>2</v>
      </c>
      <c r="D12" s="129">
        <v>74.208439999999996</v>
      </c>
      <c r="E12" s="129">
        <v>84.713049999999996</v>
      </c>
    </row>
    <row r="13" spans="1:5" ht="11.25" hidden="1" customHeight="1" x14ac:dyDescent="0.2">
      <c r="A13" s="482"/>
      <c r="B13" s="433" t="s">
        <v>63</v>
      </c>
      <c r="C13" s="175" t="s">
        <v>43</v>
      </c>
      <c r="D13" s="104">
        <v>64.021950000000004</v>
      </c>
      <c r="E13" s="104">
        <v>76.84035999999999</v>
      </c>
    </row>
    <row r="14" spans="1:5" ht="11.25" hidden="1" customHeight="1" x14ac:dyDescent="0.2">
      <c r="A14" s="482"/>
      <c r="B14" s="433" t="s">
        <v>65</v>
      </c>
      <c r="C14" s="175" t="s">
        <v>72</v>
      </c>
      <c r="D14" s="104">
        <v>50.830640000000002</v>
      </c>
      <c r="E14" s="104">
        <v>62.16686</v>
      </c>
    </row>
    <row r="15" spans="1:5" ht="11.25" hidden="1" customHeight="1" x14ac:dyDescent="0.2">
      <c r="A15" s="482"/>
      <c r="B15" s="433" t="s">
        <v>67</v>
      </c>
      <c r="C15" s="175" t="s">
        <v>39</v>
      </c>
      <c r="D15" s="104">
        <v>43.585030000000003</v>
      </c>
      <c r="E15" s="104">
        <v>55.253779999999999</v>
      </c>
    </row>
    <row r="16" spans="1:5" ht="11.25" hidden="1" customHeight="1" x14ac:dyDescent="0.2">
      <c r="A16" s="482"/>
      <c r="B16" s="433" t="s">
        <v>69</v>
      </c>
      <c r="C16" s="175" t="s">
        <v>73</v>
      </c>
      <c r="D16" s="104">
        <v>28.782309999999999</v>
      </c>
      <c r="E16" s="104">
        <v>42.893619999999999</v>
      </c>
    </row>
    <row r="17" spans="1:12" ht="11.25" hidden="1" customHeight="1" x14ac:dyDescent="0.2">
      <c r="A17" s="482"/>
      <c r="B17" s="433" t="s">
        <v>71</v>
      </c>
      <c r="C17" s="175" t="s">
        <v>74</v>
      </c>
      <c r="D17" s="104">
        <v>20.950700000000001</v>
      </c>
      <c r="E17" s="104">
        <v>21.86795</v>
      </c>
    </row>
    <row r="18" spans="1:12" ht="11.25" hidden="1" customHeight="1" x14ac:dyDescent="0.2">
      <c r="A18" s="482"/>
      <c r="B18" s="434" t="s">
        <v>75</v>
      </c>
      <c r="C18" s="176" t="s">
        <v>76</v>
      </c>
      <c r="D18" s="128">
        <v>11.82902</v>
      </c>
      <c r="E18" s="128">
        <v>20.4588</v>
      </c>
    </row>
    <row r="19" spans="1:12" ht="9.75" hidden="1" customHeight="1" x14ac:dyDescent="0.25">
      <c r="A19" s="482">
        <v>2010</v>
      </c>
      <c r="B19" s="436" t="s">
        <v>62</v>
      </c>
      <c r="C19" s="178" t="s">
        <v>77</v>
      </c>
      <c r="D19" s="129">
        <v>58.22</v>
      </c>
      <c r="E19" s="129">
        <v>66.81</v>
      </c>
    </row>
    <row r="20" spans="1:12" ht="9.75" hidden="1" customHeight="1" x14ac:dyDescent="0.25">
      <c r="A20" s="482"/>
      <c r="B20" s="437" t="s">
        <v>63</v>
      </c>
      <c r="C20" s="179" t="s">
        <v>131</v>
      </c>
      <c r="D20" s="104">
        <v>46.68</v>
      </c>
      <c r="E20" s="104">
        <v>50.86</v>
      </c>
    </row>
    <row r="21" spans="1:12" ht="9.75" hidden="1" customHeight="1" x14ac:dyDescent="0.25">
      <c r="A21" s="482"/>
      <c r="B21" s="437" t="s">
        <v>65</v>
      </c>
      <c r="C21" s="179" t="s">
        <v>78</v>
      </c>
      <c r="D21" s="104">
        <v>33.61</v>
      </c>
      <c r="E21" s="104">
        <v>41.41</v>
      </c>
    </row>
    <row r="22" spans="1:12" ht="9.75" hidden="1" customHeight="1" x14ac:dyDescent="0.25">
      <c r="A22" s="482"/>
      <c r="B22" s="437" t="s">
        <v>67</v>
      </c>
      <c r="C22" s="179" t="s">
        <v>79</v>
      </c>
      <c r="D22" s="104">
        <v>25.5</v>
      </c>
      <c r="E22" s="104">
        <v>31.62</v>
      </c>
    </row>
    <row r="23" spans="1:12" ht="9.75" hidden="1" customHeight="1" x14ac:dyDescent="0.25">
      <c r="A23" s="482"/>
      <c r="B23" s="437" t="s">
        <v>69</v>
      </c>
      <c r="C23" s="179" t="s">
        <v>80</v>
      </c>
      <c r="D23" s="104">
        <v>14.24</v>
      </c>
      <c r="E23" s="104">
        <v>17.190000000000001</v>
      </c>
    </row>
    <row r="24" spans="1:12" ht="9.75" hidden="1" customHeight="1" x14ac:dyDescent="0.25">
      <c r="A24" s="482"/>
      <c r="B24" s="438" t="s">
        <v>71</v>
      </c>
      <c r="C24" s="180" t="s">
        <v>18</v>
      </c>
      <c r="D24" s="128">
        <v>2.8</v>
      </c>
      <c r="E24" s="128">
        <v>7.22</v>
      </c>
    </row>
    <row r="25" spans="1:12" ht="9.75" hidden="1" customHeight="1" x14ac:dyDescent="0.25">
      <c r="A25" s="482">
        <v>2011</v>
      </c>
      <c r="B25" s="436" t="s">
        <v>62</v>
      </c>
      <c r="C25" s="178" t="s">
        <v>81</v>
      </c>
      <c r="D25" s="129">
        <v>52.17</v>
      </c>
      <c r="E25" s="129">
        <v>57.67</v>
      </c>
    </row>
    <row r="26" spans="1:12" ht="9.75" hidden="1" customHeight="1" x14ac:dyDescent="0.25">
      <c r="A26" s="482"/>
      <c r="B26" s="437" t="s">
        <v>63</v>
      </c>
      <c r="C26" s="179" t="s">
        <v>132</v>
      </c>
      <c r="D26" s="104">
        <v>37.4</v>
      </c>
      <c r="E26" s="104">
        <v>42.81</v>
      </c>
    </row>
    <row r="27" spans="1:12" ht="9.75" hidden="1" customHeight="1" x14ac:dyDescent="0.25">
      <c r="A27" s="482"/>
      <c r="B27" s="437" t="s">
        <v>65</v>
      </c>
      <c r="C27" s="181" t="s">
        <v>82</v>
      </c>
      <c r="D27" s="104">
        <v>26.43</v>
      </c>
      <c r="E27" s="104">
        <v>30.59</v>
      </c>
    </row>
    <row r="28" spans="1:12" ht="9.75" hidden="1" customHeight="1" x14ac:dyDescent="0.25">
      <c r="A28" s="482"/>
      <c r="B28" s="437" t="s">
        <v>67</v>
      </c>
      <c r="C28" s="179" t="s">
        <v>83</v>
      </c>
      <c r="D28" s="104">
        <v>14.05</v>
      </c>
      <c r="E28" s="104">
        <v>17.600000000000001</v>
      </c>
    </row>
    <row r="29" spans="1:12" ht="9.75" hidden="1" customHeight="1" x14ac:dyDescent="0.25">
      <c r="A29" s="482"/>
      <c r="B29" s="437" t="s">
        <v>69</v>
      </c>
      <c r="C29" s="179" t="s">
        <v>84</v>
      </c>
      <c r="D29" s="104">
        <v>10.14</v>
      </c>
      <c r="E29" s="104">
        <v>13.53</v>
      </c>
      <c r="F29" s="137"/>
      <c r="G29" s="137"/>
      <c r="H29" s="137"/>
      <c r="I29" s="137"/>
      <c r="J29" s="137"/>
      <c r="K29" s="137"/>
      <c r="L29" s="137"/>
    </row>
    <row r="30" spans="1:12" ht="9.75" hidden="1" customHeight="1" x14ac:dyDescent="0.25">
      <c r="A30" s="482"/>
      <c r="B30" s="438" t="s">
        <v>71</v>
      </c>
      <c r="C30" s="180" t="s">
        <v>18</v>
      </c>
      <c r="D30" s="128">
        <v>1.96</v>
      </c>
      <c r="E30" s="128">
        <v>6.34</v>
      </c>
      <c r="F30" s="137"/>
      <c r="G30" s="137"/>
      <c r="H30" s="137"/>
      <c r="I30" s="137"/>
      <c r="J30" s="137"/>
      <c r="K30" s="137"/>
      <c r="L30" s="137"/>
    </row>
    <row r="31" spans="1:12" ht="9.75" hidden="1" customHeight="1" x14ac:dyDescent="0.2">
      <c r="A31" s="482">
        <v>2012</v>
      </c>
      <c r="B31" s="435" t="s">
        <v>62</v>
      </c>
      <c r="C31" s="178" t="s">
        <v>85</v>
      </c>
      <c r="D31" s="129">
        <v>50.11</v>
      </c>
      <c r="E31" s="129">
        <v>56.52</v>
      </c>
      <c r="F31" s="137"/>
      <c r="G31" s="137"/>
      <c r="H31" s="137"/>
      <c r="I31" s="137"/>
      <c r="J31" s="137"/>
      <c r="K31" s="137"/>
      <c r="L31" s="137"/>
    </row>
    <row r="32" spans="1:12" ht="9.75" hidden="1" customHeight="1" x14ac:dyDescent="0.2">
      <c r="A32" s="482"/>
      <c r="B32" s="433" t="s">
        <v>63</v>
      </c>
      <c r="C32" s="179" t="s">
        <v>133</v>
      </c>
      <c r="D32" s="104">
        <v>36.520000000000003</v>
      </c>
      <c r="E32" s="104">
        <v>41.23</v>
      </c>
      <c r="F32" s="137"/>
      <c r="G32" s="137"/>
      <c r="H32" s="137"/>
      <c r="I32" s="137"/>
      <c r="J32" s="137"/>
      <c r="K32" s="137"/>
      <c r="L32" s="137"/>
    </row>
    <row r="33" spans="1:12" ht="9.75" hidden="1" customHeight="1" x14ac:dyDescent="0.2">
      <c r="A33" s="482"/>
      <c r="B33" s="433" t="s">
        <v>65</v>
      </c>
      <c r="C33" s="181" t="s">
        <v>82</v>
      </c>
      <c r="D33" s="104">
        <v>24.4</v>
      </c>
      <c r="E33" s="104">
        <v>28.48</v>
      </c>
      <c r="F33" s="137"/>
      <c r="G33" s="137"/>
      <c r="H33" s="137"/>
      <c r="I33" s="137"/>
      <c r="J33" s="137"/>
      <c r="K33" s="137"/>
      <c r="L33" s="137"/>
    </row>
    <row r="34" spans="1:12" ht="9.75" hidden="1" customHeight="1" x14ac:dyDescent="0.2">
      <c r="A34" s="482"/>
      <c r="B34" s="433" t="s">
        <v>67</v>
      </c>
      <c r="C34" s="179" t="s">
        <v>86</v>
      </c>
      <c r="D34" s="104">
        <v>12.49</v>
      </c>
      <c r="E34" s="104">
        <v>15.55</v>
      </c>
      <c r="F34" s="137"/>
      <c r="G34" s="137"/>
      <c r="H34" s="137"/>
      <c r="I34" s="137"/>
      <c r="J34" s="137"/>
      <c r="K34" s="137"/>
      <c r="L34" s="137"/>
    </row>
    <row r="35" spans="1:12" ht="9.75" hidden="1" customHeight="1" x14ac:dyDescent="0.2">
      <c r="A35" s="482"/>
      <c r="B35" s="433" t="s">
        <v>69</v>
      </c>
      <c r="C35" s="179" t="s">
        <v>87</v>
      </c>
      <c r="D35" s="104">
        <v>6.49</v>
      </c>
      <c r="E35" s="104">
        <v>10.220000000000001</v>
      </c>
      <c r="F35" s="137"/>
      <c r="G35" s="137"/>
      <c r="H35" s="137"/>
      <c r="I35" s="137"/>
      <c r="J35" s="137"/>
      <c r="K35" s="137"/>
      <c r="L35" s="137"/>
    </row>
    <row r="36" spans="1:12" ht="9.75" hidden="1" customHeight="1" x14ac:dyDescent="0.2">
      <c r="A36" s="482"/>
      <c r="B36" s="434" t="s">
        <v>71</v>
      </c>
      <c r="C36" s="180" t="s">
        <v>18</v>
      </c>
      <c r="D36" s="128">
        <v>0.5</v>
      </c>
      <c r="E36" s="128">
        <v>4.17</v>
      </c>
      <c r="F36" s="137"/>
      <c r="G36" s="137"/>
      <c r="H36" s="137"/>
      <c r="I36" s="137"/>
      <c r="J36" s="137"/>
      <c r="K36" s="137"/>
      <c r="L36" s="137"/>
    </row>
    <row r="37" spans="1:12" ht="9.75" hidden="1" customHeight="1" x14ac:dyDescent="0.2">
      <c r="A37" s="473">
        <v>2013</v>
      </c>
      <c r="B37" s="435" t="s">
        <v>62</v>
      </c>
      <c r="C37" s="178" t="s">
        <v>88</v>
      </c>
      <c r="D37" s="129">
        <v>47.79</v>
      </c>
      <c r="E37" s="129">
        <v>53.29</v>
      </c>
      <c r="F37" s="137"/>
      <c r="G37" s="137"/>
      <c r="H37" s="137"/>
      <c r="I37" s="137"/>
      <c r="J37" s="137"/>
      <c r="K37" s="137"/>
      <c r="L37" s="137"/>
    </row>
    <row r="38" spans="1:12" ht="9.75" hidden="1" customHeight="1" x14ac:dyDescent="0.2">
      <c r="A38" s="474"/>
      <c r="B38" s="433" t="s">
        <v>63</v>
      </c>
      <c r="C38" s="179" t="s">
        <v>89</v>
      </c>
      <c r="D38" s="104">
        <v>35.08</v>
      </c>
      <c r="E38" s="104">
        <v>40.07</v>
      </c>
      <c r="F38" s="137"/>
      <c r="G38" s="137"/>
      <c r="H38" s="137"/>
      <c r="I38" s="137"/>
      <c r="J38" s="137"/>
      <c r="K38" s="137"/>
      <c r="L38" s="137"/>
    </row>
    <row r="39" spans="1:12" ht="9.75" hidden="1" customHeight="1" x14ac:dyDescent="0.2">
      <c r="A39" s="474"/>
      <c r="B39" s="433" t="s">
        <v>65</v>
      </c>
      <c r="C39" s="181" t="s">
        <v>134</v>
      </c>
      <c r="D39" s="104">
        <v>28.03</v>
      </c>
      <c r="E39" s="104">
        <v>33.18</v>
      </c>
    </row>
    <row r="40" spans="1:12" ht="9.75" hidden="1" customHeight="1" x14ac:dyDescent="0.2">
      <c r="A40" s="474"/>
      <c r="B40" s="433" t="s">
        <v>67</v>
      </c>
      <c r="C40" s="179" t="s">
        <v>90</v>
      </c>
      <c r="D40" s="104">
        <v>19.5</v>
      </c>
      <c r="E40" s="104">
        <v>23.43</v>
      </c>
    </row>
    <row r="41" spans="1:12" ht="9.75" hidden="1" customHeight="1" x14ac:dyDescent="0.2">
      <c r="A41" s="474"/>
      <c r="B41" s="433" t="s">
        <v>69</v>
      </c>
      <c r="C41" s="179" t="s">
        <v>91</v>
      </c>
      <c r="D41" s="104">
        <v>11.68</v>
      </c>
      <c r="E41" s="104">
        <v>14.54</v>
      </c>
    </row>
    <row r="42" spans="1:12" ht="9.75" hidden="1" customHeight="1" x14ac:dyDescent="0.2">
      <c r="A42" s="474"/>
      <c r="B42" s="433" t="s">
        <v>71</v>
      </c>
      <c r="C42" s="179" t="s">
        <v>92</v>
      </c>
      <c r="D42" s="104">
        <v>7.01</v>
      </c>
      <c r="E42" s="104">
        <v>11.01</v>
      </c>
    </row>
    <row r="43" spans="1:12" ht="9.75" hidden="1" customHeight="1" x14ac:dyDescent="0.2">
      <c r="A43" s="483"/>
      <c r="B43" s="434" t="s">
        <v>75</v>
      </c>
      <c r="C43" s="180" t="s">
        <v>93</v>
      </c>
      <c r="D43" s="128">
        <v>3.07</v>
      </c>
      <c r="E43" s="128">
        <v>5.98</v>
      </c>
    </row>
    <row r="44" spans="1:12" ht="9.75" hidden="1" customHeight="1" x14ac:dyDescent="0.25">
      <c r="A44" s="473">
        <v>2014</v>
      </c>
      <c r="B44" s="435" t="s">
        <v>62</v>
      </c>
      <c r="C44" s="182" t="s">
        <v>100</v>
      </c>
      <c r="D44" s="130">
        <v>47.47</v>
      </c>
      <c r="E44" s="130">
        <v>53.08</v>
      </c>
    </row>
    <row r="45" spans="1:12" ht="9.75" hidden="1" customHeight="1" x14ac:dyDescent="0.25">
      <c r="A45" s="474"/>
      <c r="B45" s="433" t="s">
        <v>63</v>
      </c>
      <c r="C45" s="182" t="s">
        <v>101</v>
      </c>
      <c r="D45" s="115">
        <v>35.729999999999997</v>
      </c>
      <c r="E45" s="115">
        <v>41.23</v>
      </c>
    </row>
    <row r="46" spans="1:12" ht="9.75" hidden="1" customHeight="1" x14ac:dyDescent="0.25">
      <c r="A46" s="474"/>
      <c r="B46" s="433" t="s">
        <v>65</v>
      </c>
      <c r="C46" s="182" t="s">
        <v>135</v>
      </c>
      <c r="D46" s="115">
        <v>27.27</v>
      </c>
      <c r="E46" s="115">
        <v>31.81</v>
      </c>
    </row>
    <row r="47" spans="1:12" ht="9.75" hidden="1" customHeight="1" x14ac:dyDescent="0.25">
      <c r="A47" s="474"/>
      <c r="B47" s="433" t="s">
        <v>67</v>
      </c>
      <c r="C47" s="182" t="s">
        <v>90</v>
      </c>
      <c r="D47" s="115">
        <v>19.170000000000002</v>
      </c>
      <c r="E47" s="115">
        <v>23.23</v>
      </c>
    </row>
    <row r="48" spans="1:12" ht="9.75" hidden="1" customHeight="1" x14ac:dyDescent="0.25">
      <c r="A48" s="474"/>
      <c r="B48" s="433" t="s">
        <v>69</v>
      </c>
      <c r="C48" s="182" t="s">
        <v>102</v>
      </c>
      <c r="D48" s="115">
        <v>10.81</v>
      </c>
      <c r="E48" s="115">
        <v>13.4</v>
      </c>
    </row>
    <row r="49" spans="1:7" ht="9.75" hidden="1" customHeight="1" x14ac:dyDescent="0.25">
      <c r="A49" s="474"/>
      <c r="B49" s="433" t="s">
        <v>71</v>
      </c>
      <c r="C49" s="182" t="s">
        <v>103</v>
      </c>
      <c r="D49" s="115">
        <v>5.81</v>
      </c>
      <c r="E49" s="115">
        <v>9.65</v>
      </c>
    </row>
    <row r="50" spans="1:7" ht="9.75" hidden="1" customHeight="1" x14ac:dyDescent="0.25">
      <c r="A50" s="483"/>
      <c r="B50" s="434" t="s">
        <v>75</v>
      </c>
      <c r="C50" s="183" t="s">
        <v>19</v>
      </c>
      <c r="D50" s="131">
        <v>2.5099999999999998</v>
      </c>
      <c r="E50" s="131">
        <v>5.68</v>
      </c>
    </row>
    <row r="51" spans="1:7" ht="18" hidden="1" customHeight="1" x14ac:dyDescent="0.25">
      <c r="A51" s="473">
        <v>2015</v>
      </c>
      <c r="B51" s="435" t="s">
        <v>62</v>
      </c>
      <c r="C51" s="182" t="s">
        <v>116</v>
      </c>
      <c r="D51" s="115">
        <v>44.72</v>
      </c>
      <c r="E51" s="115">
        <v>51.66</v>
      </c>
    </row>
    <row r="52" spans="1:7" ht="18" hidden="1" customHeight="1" x14ac:dyDescent="0.25">
      <c r="A52" s="474"/>
      <c r="B52" s="433" t="s">
        <v>63</v>
      </c>
      <c r="C52" s="182" t="s">
        <v>136</v>
      </c>
      <c r="D52" s="115">
        <v>34.28</v>
      </c>
      <c r="E52" s="115">
        <v>38.5</v>
      </c>
    </row>
    <row r="53" spans="1:7" ht="18" hidden="1" customHeight="1" x14ac:dyDescent="0.25">
      <c r="A53" s="474"/>
      <c r="B53" s="433" t="s">
        <v>65</v>
      </c>
      <c r="C53" s="182" t="s">
        <v>117</v>
      </c>
      <c r="D53" s="115">
        <v>24.77</v>
      </c>
      <c r="E53" s="115">
        <v>29.02</v>
      </c>
    </row>
    <row r="54" spans="1:7" ht="18" hidden="1" customHeight="1" x14ac:dyDescent="0.25">
      <c r="A54" s="474"/>
      <c r="B54" s="433" t="s">
        <v>67</v>
      </c>
      <c r="C54" s="182" t="s">
        <v>118</v>
      </c>
      <c r="D54" s="115">
        <v>16.809999999999999</v>
      </c>
      <c r="E54" s="115">
        <v>20.81</v>
      </c>
    </row>
    <row r="55" spans="1:7" ht="18" hidden="1" customHeight="1" x14ac:dyDescent="0.25">
      <c r="A55" s="474"/>
      <c r="B55" s="433" t="s">
        <v>69</v>
      </c>
      <c r="C55" s="182" t="s">
        <v>119</v>
      </c>
      <c r="D55" s="115">
        <v>9.83</v>
      </c>
      <c r="E55" s="115">
        <v>12.57</v>
      </c>
    </row>
    <row r="56" spans="1:7" ht="18" hidden="1" customHeight="1" x14ac:dyDescent="0.25">
      <c r="A56" s="474"/>
      <c r="B56" s="433" t="s">
        <v>71</v>
      </c>
      <c r="C56" s="182" t="s">
        <v>120</v>
      </c>
      <c r="D56" s="115">
        <v>6.71</v>
      </c>
      <c r="E56" s="115">
        <v>9.81</v>
      </c>
    </row>
    <row r="57" spans="1:7" ht="13.5" hidden="1" x14ac:dyDescent="0.25">
      <c r="A57" s="483"/>
      <c r="B57" s="439" t="s">
        <v>75</v>
      </c>
      <c r="C57" s="182" t="s">
        <v>19</v>
      </c>
      <c r="D57" s="115">
        <v>3.22</v>
      </c>
      <c r="E57" s="115">
        <v>6.7</v>
      </c>
    </row>
    <row r="58" spans="1:7" ht="15" hidden="1" customHeight="1" x14ac:dyDescent="0.2">
      <c r="A58" s="473">
        <v>2016</v>
      </c>
      <c r="B58" s="435" t="s">
        <v>62</v>
      </c>
      <c r="C58" s="178" t="s">
        <v>123</v>
      </c>
      <c r="D58" s="129">
        <v>43.8</v>
      </c>
      <c r="E58" s="129">
        <v>50.9</v>
      </c>
    </row>
    <row r="59" spans="1:7" ht="15" hidden="1" customHeight="1" x14ac:dyDescent="0.2">
      <c r="A59" s="474"/>
      <c r="B59" s="433" t="s">
        <v>63</v>
      </c>
      <c r="C59" s="179" t="s">
        <v>137</v>
      </c>
      <c r="D59" s="104">
        <v>32.4</v>
      </c>
      <c r="E59" s="104">
        <v>36.1</v>
      </c>
    </row>
    <row r="60" spans="1:7" ht="15" hidden="1" customHeight="1" x14ac:dyDescent="0.2">
      <c r="A60" s="474"/>
      <c r="B60" s="433" t="s">
        <v>65</v>
      </c>
      <c r="C60" s="179" t="s">
        <v>124</v>
      </c>
      <c r="D60" s="104">
        <v>20.6</v>
      </c>
      <c r="E60" s="104">
        <v>24.7</v>
      </c>
    </row>
    <row r="61" spans="1:7" ht="15" hidden="1" customHeight="1" x14ac:dyDescent="0.2">
      <c r="A61" s="474"/>
      <c r="B61" s="433" t="s">
        <v>67</v>
      </c>
      <c r="C61" s="179" t="s">
        <v>125</v>
      </c>
      <c r="D61" s="104">
        <v>14</v>
      </c>
      <c r="E61" s="104">
        <v>18.100000000000001</v>
      </c>
      <c r="G61" s="114"/>
    </row>
    <row r="62" spans="1:7" ht="30" hidden="1" customHeight="1" x14ac:dyDescent="0.2">
      <c r="A62" s="474"/>
      <c r="B62" s="433" t="s">
        <v>69</v>
      </c>
      <c r="C62" s="179" t="s">
        <v>126</v>
      </c>
      <c r="D62" s="104">
        <v>9.6</v>
      </c>
      <c r="E62" s="104">
        <v>12</v>
      </c>
      <c r="G62" s="114"/>
    </row>
    <row r="63" spans="1:7" ht="15" hidden="1" customHeight="1" x14ac:dyDescent="0.2">
      <c r="A63" s="483"/>
      <c r="B63" s="439" t="s">
        <v>71</v>
      </c>
      <c r="C63" s="180" t="s">
        <v>19</v>
      </c>
      <c r="D63" s="128">
        <v>1.8</v>
      </c>
      <c r="E63" s="128">
        <v>4.3</v>
      </c>
    </row>
    <row r="64" spans="1:7" ht="15" hidden="1" customHeight="1" x14ac:dyDescent="0.2">
      <c r="A64" s="473">
        <v>2017</v>
      </c>
      <c r="B64" s="435" t="s">
        <v>62</v>
      </c>
      <c r="C64" s="179" t="s">
        <v>8</v>
      </c>
      <c r="D64" s="129">
        <v>43.1</v>
      </c>
      <c r="E64" s="129">
        <v>52</v>
      </c>
    </row>
    <row r="65" spans="1:5" ht="15" hidden="1" customHeight="1" x14ac:dyDescent="0.2">
      <c r="A65" s="474"/>
      <c r="B65" s="433" t="s">
        <v>63</v>
      </c>
      <c r="C65" s="179" t="s">
        <v>138</v>
      </c>
      <c r="D65" s="104">
        <v>33.299999999999997</v>
      </c>
      <c r="E65" s="104">
        <v>36.799999999999997</v>
      </c>
    </row>
    <row r="66" spans="1:5" ht="15" hidden="1" customHeight="1" x14ac:dyDescent="0.2">
      <c r="A66" s="474"/>
      <c r="B66" s="433" t="s">
        <v>65</v>
      </c>
      <c r="C66" s="179" t="s">
        <v>128</v>
      </c>
      <c r="D66" s="104">
        <v>23</v>
      </c>
      <c r="E66" s="104">
        <v>26.2</v>
      </c>
    </row>
    <row r="67" spans="1:5" ht="30" hidden="1" customHeight="1" x14ac:dyDescent="0.2">
      <c r="A67" s="474"/>
      <c r="B67" s="433" t="s">
        <v>67</v>
      </c>
      <c r="C67" s="179" t="s">
        <v>129</v>
      </c>
      <c r="D67" s="104">
        <v>12.1</v>
      </c>
      <c r="E67" s="104">
        <v>14.6</v>
      </c>
    </row>
    <row r="68" spans="1:5" ht="15" hidden="1" customHeight="1" x14ac:dyDescent="0.2">
      <c r="A68" s="474"/>
      <c r="B68" s="433" t="s">
        <v>69</v>
      </c>
      <c r="C68" s="179" t="s">
        <v>93</v>
      </c>
      <c r="D68" s="104">
        <v>2.1</v>
      </c>
      <c r="E68" s="104">
        <v>4.8</v>
      </c>
    </row>
    <row r="69" spans="1:5" ht="18" customHeight="1" x14ac:dyDescent="0.2">
      <c r="A69" s="473">
        <v>2018</v>
      </c>
      <c r="B69" s="435" t="s">
        <v>62</v>
      </c>
      <c r="C69" s="178" t="s">
        <v>8</v>
      </c>
      <c r="D69" s="129">
        <v>37.4</v>
      </c>
      <c r="E69" s="129">
        <v>46.3</v>
      </c>
    </row>
    <row r="70" spans="1:5" ht="18" customHeight="1" x14ac:dyDescent="0.2">
      <c r="A70" s="474"/>
      <c r="B70" s="433" t="s">
        <v>63</v>
      </c>
      <c r="C70" s="179" t="s">
        <v>138</v>
      </c>
      <c r="D70" s="104">
        <v>32.9</v>
      </c>
      <c r="E70" s="104">
        <v>36.200000000000003</v>
      </c>
    </row>
    <row r="71" spans="1:5" ht="18" customHeight="1" x14ac:dyDescent="0.2">
      <c r="A71" s="474"/>
      <c r="B71" s="433" t="s">
        <v>65</v>
      </c>
      <c r="C71" s="179" t="s">
        <v>128</v>
      </c>
      <c r="D71" s="104">
        <v>21.6</v>
      </c>
      <c r="E71" s="104">
        <v>24.6</v>
      </c>
    </row>
    <row r="72" spans="1:5" ht="23.1" customHeight="1" x14ac:dyDescent="0.2">
      <c r="A72" s="474"/>
      <c r="B72" s="433" t="s">
        <v>67</v>
      </c>
      <c r="C72" s="179" t="s">
        <v>140</v>
      </c>
      <c r="D72" s="104">
        <v>11.3</v>
      </c>
      <c r="E72" s="104">
        <v>13.8</v>
      </c>
    </row>
    <row r="73" spans="1:5" ht="18" customHeight="1" x14ac:dyDescent="0.2">
      <c r="A73" s="474"/>
      <c r="B73" s="433" t="s">
        <v>69</v>
      </c>
      <c r="C73" s="179" t="s">
        <v>93</v>
      </c>
      <c r="D73" s="104">
        <v>1.8</v>
      </c>
      <c r="E73" s="104">
        <v>4.4000000000000004</v>
      </c>
    </row>
    <row r="74" spans="1:5" ht="18" customHeight="1" x14ac:dyDescent="0.2">
      <c r="A74" s="473">
        <v>2019</v>
      </c>
      <c r="B74" s="435" t="s">
        <v>62</v>
      </c>
      <c r="C74" s="178" t="s">
        <v>185</v>
      </c>
      <c r="D74" s="129">
        <v>34.423679999999997</v>
      </c>
      <c r="E74" s="129">
        <v>39.429020000000001</v>
      </c>
    </row>
    <row r="75" spans="1:5" ht="18" customHeight="1" x14ac:dyDescent="0.2">
      <c r="A75" s="474"/>
      <c r="B75" s="433" t="s">
        <v>63</v>
      </c>
      <c r="C75" s="179" t="s">
        <v>154</v>
      </c>
      <c r="D75" s="104">
        <v>28.315899999999999</v>
      </c>
      <c r="E75" s="104">
        <v>32.707389999999997</v>
      </c>
    </row>
    <row r="76" spans="1:5" ht="18" customHeight="1" x14ac:dyDescent="0.2">
      <c r="A76" s="474"/>
      <c r="B76" s="433" t="s">
        <v>65</v>
      </c>
      <c r="C76" s="179" t="s">
        <v>155</v>
      </c>
      <c r="D76" s="104">
        <v>21.862749999999998</v>
      </c>
      <c r="E76" s="104">
        <v>25.322959999999998</v>
      </c>
    </row>
    <row r="77" spans="1:5" ht="23.1" customHeight="1" x14ac:dyDescent="0.2">
      <c r="A77" s="474"/>
      <c r="B77" s="433" t="s">
        <v>67</v>
      </c>
      <c r="C77" s="179" t="s">
        <v>156</v>
      </c>
      <c r="D77" s="104">
        <v>11.963229999999999</v>
      </c>
      <c r="E77" s="104">
        <v>14.63109</v>
      </c>
    </row>
    <row r="78" spans="1:5" ht="18" customHeight="1" x14ac:dyDescent="0.2">
      <c r="A78" s="474"/>
      <c r="B78" s="433" t="s">
        <v>69</v>
      </c>
      <c r="C78" s="179" t="s">
        <v>19</v>
      </c>
      <c r="D78" s="104">
        <v>1.2947040000000001</v>
      </c>
      <c r="E78" s="104">
        <v>3.8637090000000001</v>
      </c>
    </row>
    <row r="79" spans="1:5" ht="18" customHeight="1" x14ac:dyDescent="0.2">
      <c r="A79" s="473">
        <v>2020</v>
      </c>
      <c r="B79" s="435" t="s">
        <v>62</v>
      </c>
      <c r="C79" s="178" t="s">
        <v>186</v>
      </c>
      <c r="D79" s="129">
        <v>41.4</v>
      </c>
      <c r="E79" s="129">
        <v>45.9</v>
      </c>
    </row>
    <row r="80" spans="1:5" ht="23.1" customHeight="1" x14ac:dyDescent="0.2">
      <c r="A80" s="474"/>
      <c r="B80" s="433" t="s">
        <v>63</v>
      </c>
      <c r="C80" s="179" t="s">
        <v>167</v>
      </c>
      <c r="D80" s="104">
        <v>31.3</v>
      </c>
      <c r="E80" s="104">
        <v>34.6</v>
      </c>
    </row>
    <row r="81" spans="1:5" ht="18" customHeight="1" x14ac:dyDescent="0.2">
      <c r="A81" s="474"/>
      <c r="B81" s="433" t="s">
        <v>65</v>
      </c>
      <c r="C81" s="179" t="s">
        <v>165</v>
      </c>
      <c r="D81" s="104">
        <v>23.9</v>
      </c>
      <c r="E81" s="104">
        <v>28.6</v>
      </c>
    </row>
    <row r="82" spans="1:5" ht="18" customHeight="1" x14ac:dyDescent="0.2">
      <c r="A82" s="474"/>
      <c r="B82" s="433" t="s">
        <v>67</v>
      </c>
      <c r="C82" s="179" t="s">
        <v>166</v>
      </c>
      <c r="D82" s="104">
        <v>15.1</v>
      </c>
      <c r="E82" s="104">
        <v>19.5</v>
      </c>
    </row>
    <row r="83" spans="1:5" ht="18" customHeight="1" x14ac:dyDescent="0.2">
      <c r="A83" s="474"/>
      <c r="B83" s="433" t="s">
        <v>69</v>
      </c>
      <c r="C83" s="179" t="s">
        <v>93</v>
      </c>
      <c r="D83" s="104">
        <v>6.6</v>
      </c>
      <c r="E83" s="104">
        <v>11.3</v>
      </c>
    </row>
    <row r="84" spans="1:5" ht="18" customHeight="1" x14ac:dyDescent="0.2">
      <c r="A84" s="473">
        <v>2021</v>
      </c>
      <c r="B84" s="435" t="s">
        <v>62</v>
      </c>
      <c r="C84" s="178" t="s">
        <v>186</v>
      </c>
      <c r="D84" s="129">
        <v>36.700000000000003</v>
      </c>
      <c r="E84" s="129">
        <v>40.9</v>
      </c>
    </row>
    <row r="85" spans="1:5" ht="22.5" customHeight="1" x14ac:dyDescent="0.2">
      <c r="A85" s="474"/>
      <c r="B85" s="433" t="s">
        <v>63</v>
      </c>
      <c r="C85" s="179" t="s">
        <v>167</v>
      </c>
      <c r="D85" s="104">
        <v>24</v>
      </c>
      <c r="E85" s="104">
        <v>27.1</v>
      </c>
    </row>
    <row r="86" spans="1:5" ht="18" customHeight="1" x14ac:dyDescent="0.2">
      <c r="A86" s="474"/>
      <c r="B86" s="433" t="s">
        <v>65</v>
      </c>
      <c r="C86" s="179" t="s">
        <v>165</v>
      </c>
      <c r="D86" s="104">
        <v>19</v>
      </c>
      <c r="E86" s="104">
        <v>22.8</v>
      </c>
    </row>
    <row r="87" spans="1:5" ht="18" customHeight="1" x14ac:dyDescent="0.2">
      <c r="A87" s="474"/>
      <c r="B87" s="433" t="s">
        <v>67</v>
      </c>
      <c r="C87" s="179" t="s">
        <v>166</v>
      </c>
      <c r="D87" s="104">
        <v>11</v>
      </c>
      <c r="E87" s="104">
        <v>14.6</v>
      </c>
    </row>
    <row r="88" spans="1:5" ht="18" customHeight="1" x14ac:dyDescent="0.2">
      <c r="A88" s="474"/>
      <c r="B88" s="433" t="s">
        <v>69</v>
      </c>
      <c r="C88" s="179" t="s">
        <v>93</v>
      </c>
      <c r="D88" s="104">
        <v>4.5</v>
      </c>
      <c r="E88" s="104">
        <v>9</v>
      </c>
    </row>
    <row r="89" spans="1:5" ht="18" customHeight="1" x14ac:dyDescent="0.2">
      <c r="A89" s="473">
        <v>2022</v>
      </c>
      <c r="B89" s="435" t="s">
        <v>62</v>
      </c>
      <c r="C89" s="178" t="s">
        <v>186</v>
      </c>
      <c r="D89" s="129" t="s">
        <v>246</v>
      </c>
      <c r="E89" s="129" t="s">
        <v>247</v>
      </c>
    </row>
    <row r="90" spans="1:5" ht="23.1" customHeight="1" x14ac:dyDescent="0.2">
      <c r="A90" s="474"/>
      <c r="B90" s="433" t="s">
        <v>63</v>
      </c>
      <c r="C90" s="179" t="s">
        <v>167</v>
      </c>
      <c r="D90" s="104" t="s">
        <v>211</v>
      </c>
      <c r="E90" s="104" t="s">
        <v>248</v>
      </c>
    </row>
    <row r="91" spans="1:5" ht="18" customHeight="1" x14ac:dyDescent="0.2">
      <c r="A91" s="474"/>
      <c r="B91" s="433" t="s">
        <v>65</v>
      </c>
      <c r="C91" s="179" t="s">
        <v>165</v>
      </c>
      <c r="D91" s="104" t="s">
        <v>249</v>
      </c>
      <c r="E91" s="104" t="s">
        <v>250</v>
      </c>
    </row>
    <row r="92" spans="1:5" ht="18" customHeight="1" x14ac:dyDescent="0.2">
      <c r="A92" s="474"/>
      <c r="B92" s="433" t="s">
        <v>67</v>
      </c>
      <c r="C92" s="179" t="s">
        <v>166</v>
      </c>
      <c r="D92" s="104" t="s">
        <v>245</v>
      </c>
      <c r="E92" s="104" t="s">
        <v>251</v>
      </c>
    </row>
    <row r="93" spans="1:5" ht="18" customHeight="1" x14ac:dyDescent="0.2">
      <c r="A93" s="474"/>
      <c r="B93" s="433" t="s">
        <v>69</v>
      </c>
      <c r="C93" s="179" t="s">
        <v>93</v>
      </c>
      <c r="D93" s="104" t="s">
        <v>232</v>
      </c>
      <c r="E93" s="104" t="s">
        <v>252</v>
      </c>
    </row>
    <row r="94" spans="1:5" ht="18" customHeight="1" x14ac:dyDescent="0.2">
      <c r="A94" s="473">
        <v>2023</v>
      </c>
      <c r="B94" s="435" t="s">
        <v>62</v>
      </c>
      <c r="C94" s="178" t="s">
        <v>186</v>
      </c>
      <c r="D94" s="129" t="s">
        <v>306</v>
      </c>
      <c r="E94" s="129" t="s">
        <v>307</v>
      </c>
    </row>
    <row r="95" spans="1:5" ht="18" customHeight="1" x14ac:dyDescent="0.2">
      <c r="A95" s="474"/>
      <c r="B95" s="433" t="s">
        <v>63</v>
      </c>
      <c r="C95" s="179" t="s">
        <v>308</v>
      </c>
      <c r="D95" s="104" t="s">
        <v>269</v>
      </c>
      <c r="E95" s="104" t="s">
        <v>235</v>
      </c>
    </row>
    <row r="96" spans="1:5" ht="18" customHeight="1" x14ac:dyDescent="0.2">
      <c r="A96" s="474"/>
      <c r="B96" s="433" t="s">
        <v>65</v>
      </c>
      <c r="C96" s="179" t="s">
        <v>309</v>
      </c>
      <c r="D96" s="104" t="s">
        <v>263</v>
      </c>
      <c r="E96" s="104" t="s">
        <v>228</v>
      </c>
    </row>
    <row r="97" spans="1:5" ht="18" customHeight="1" x14ac:dyDescent="0.2">
      <c r="A97" s="474"/>
      <c r="B97" s="433" t="s">
        <v>67</v>
      </c>
      <c r="C97" s="179" t="s">
        <v>311</v>
      </c>
      <c r="D97" s="104" t="s">
        <v>312</v>
      </c>
      <c r="E97" s="104" t="s">
        <v>313</v>
      </c>
    </row>
    <row r="98" spans="1:5" ht="18" customHeight="1" x14ac:dyDescent="0.2">
      <c r="A98" s="474"/>
      <c r="B98" s="433" t="s">
        <v>69</v>
      </c>
      <c r="C98" s="179" t="s">
        <v>310</v>
      </c>
      <c r="D98" s="104" t="s">
        <v>304</v>
      </c>
      <c r="E98" s="104" t="s">
        <v>314</v>
      </c>
    </row>
    <row r="99" spans="1:5" ht="5.0999999999999996" customHeight="1" x14ac:dyDescent="0.25">
      <c r="A99" s="431"/>
      <c r="B99" s="430"/>
      <c r="C99" s="183"/>
      <c r="D99" s="131"/>
      <c r="E99" s="131"/>
    </row>
    <row r="100" spans="1:5" ht="11.1" customHeight="1" x14ac:dyDescent="0.2">
      <c r="A100" s="292" t="s">
        <v>197</v>
      </c>
      <c r="B100" s="264"/>
      <c r="C100" s="264"/>
      <c r="D100" s="264"/>
      <c r="E100" s="264"/>
    </row>
    <row r="101" spans="1:5" ht="11.1" customHeight="1" x14ac:dyDescent="0.2">
      <c r="A101" s="301" t="s">
        <v>196</v>
      </c>
      <c r="B101" s="264"/>
      <c r="C101" s="351"/>
      <c r="D101" s="264"/>
      <c r="E101" s="264"/>
    </row>
    <row r="102" spans="1:5" s="308" customFormat="1" ht="9" customHeight="1" x14ac:dyDescent="0.2">
      <c r="A102" s="472" t="s">
        <v>342</v>
      </c>
      <c r="B102" s="472"/>
      <c r="C102" s="472"/>
      <c r="D102" s="472"/>
      <c r="E102" s="472"/>
    </row>
    <row r="103" spans="1:5" s="308" customFormat="1" ht="9" customHeight="1" x14ac:dyDescent="0.2">
      <c r="A103" s="475" t="s">
        <v>343</v>
      </c>
      <c r="B103" s="475"/>
      <c r="C103" s="475"/>
      <c r="D103" s="440"/>
      <c r="E103" s="440"/>
    </row>
    <row r="104" spans="1:5" ht="17.25" customHeight="1" x14ac:dyDescent="0.2">
      <c r="A104" s="472" t="s">
        <v>344</v>
      </c>
      <c r="B104" s="472"/>
      <c r="C104" s="472"/>
      <c r="D104" s="472"/>
      <c r="E104" s="472"/>
    </row>
    <row r="105" spans="1:5" ht="9" customHeight="1" x14ac:dyDescent="0.2">
      <c r="A105" s="441" t="s">
        <v>345</v>
      </c>
      <c r="B105" s="440"/>
      <c r="C105" s="440"/>
      <c r="D105" s="440"/>
      <c r="E105" s="440"/>
    </row>
    <row r="106" spans="1:5" ht="11.1" customHeight="1" x14ac:dyDescent="0.2">
      <c r="A106" s="480" t="s">
        <v>106</v>
      </c>
      <c r="B106" s="480"/>
      <c r="C106" s="480"/>
      <c r="D106" s="480"/>
      <c r="E106" s="480"/>
    </row>
  </sheetData>
  <mergeCells count="25">
    <mergeCell ref="B3:B4"/>
    <mergeCell ref="C3:C4"/>
    <mergeCell ref="A1:E1"/>
    <mergeCell ref="A106:E106"/>
    <mergeCell ref="D3:E3"/>
    <mergeCell ref="A12:A18"/>
    <mergeCell ref="A19:A24"/>
    <mergeCell ref="A25:A30"/>
    <mergeCell ref="A5:A11"/>
    <mergeCell ref="A58:A63"/>
    <mergeCell ref="A3:A4"/>
    <mergeCell ref="A44:A50"/>
    <mergeCell ref="A37:A43"/>
    <mergeCell ref="A31:A36"/>
    <mergeCell ref="A51:A57"/>
    <mergeCell ref="A74:A78"/>
    <mergeCell ref="A102:E102"/>
    <mergeCell ref="A104:E104"/>
    <mergeCell ref="A79:A83"/>
    <mergeCell ref="A94:A98"/>
    <mergeCell ref="A64:A68"/>
    <mergeCell ref="A69:A73"/>
    <mergeCell ref="A84:A88"/>
    <mergeCell ref="A89:A93"/>
    <mergeCell ref="A103:C103"/>
  </mergeCells>
  <printOptions horizontalCentered="1"/>
  <pageMargins left="0.78740157480314965" right="0.78740157480314965" top="0.98425196850393704" bottom="0.98425196850393704" header="0.31496062992125984" footer="0"/>
  <pageSetup paperSize="9" orientation="portrait" r:id="rId1"/>
  <ignoredErrors>
    <ignoredError sqref="D89:E9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97"/>
  <sheetViews>
    <sheetView showGridLines="0" zoomScaleNormal="100" workbookViewId="0">
      <selection activeCell="Q17" sqref="Q17"/>
    </sheetView>
  </sheetViews>
  <sheetFormatPr baseColWidth="10" defaultRowHeight="12.75" x14ac:dyDescent="0.2"/>
  <cols>
    <col min="1" max="1" width="10.42578125" customWidth="1"/>
    <col min="2" max="3" width="6.7109375" hidden="1" customWidth="1"/>
    <col min="4" max="18" width="6.7109375" customWidth="1"/>
    <col min="19" max="19" width="9.140625" customWidth="1"/>
    <col min="20" max="20" width="6.140625" customWidth="1"/>
    <col min="21" max="21" width="6.5703125" customWidth="1"/>
    <col min="22" max="22" width="4.5703125" customWidth="1"/>
    <col min="25" max="38" width="5.5703125" customWidth="1"/>
  </cols>
  <sheetData>
    <row r="1" spans="1:24" ht="15" customHeight="1" x14ac:dyDescent="0.25">
      <c r="A1" s="19" t="s">
        <v>141</v>
      </c>
      <c r="B1" s="19"/>
      <c r="C1" s="19"/>
      <c r="D1" s="19"/>
      <c r="E1" s="19"/>
      <c r="F1" s="20"/>
      <c r="G1" s="20"/>
      <c r="H1" s="20"/>
      <c r="I1" s="20"/>
      <c r="J1" s="21"/>
      <c r="K1" s="21"/>
      <c r="L1" s="21"/>
      <c r="M1" s="21"/>
      <c r="N1" s="21"/>
      <c r="O1" s="21"/>
      <c r="P1" s="21"/>
      <c r="Q1" s="21"/>
      <c r="R1" s="21"/>
      <c r="S1" s="21"/>
      <c r="T1" s="22"/>
      <c r="U1" s="22"/>
      <c r="V1" s="22"/>
    </row>
    <row r="2" spans="1:24" ht="9.75" customHeight="1" x14ac:dyDescent="0.25">
      <c r="A2" s="23" t="s">
        <v>109</v>
      </c>
      <c r="B2" s="23"/>
      <c r="C2" s="23"/>
      <c r="D2" s="23"/>
      <c r="E2" s="24"/>
      <c r="F2" s="25"/>
      <c r="G2" s="25"/>
      <c r="H2" s="25"/>
      <c r="I2" s="25"/>
      <c r="J2" s="26"/>
      <c r="K2" s="26"/>
      <c r="L2" s="26"/>
      <c r="M2" s="26"/>
      <c r="N2" s="26"/>
      <c r="O2" s="26"/>
      <c r="P2" s="26"/>
      <c r="Q2" s="26"/>
      <c r="R2" s="26"/>
      <c r="S2" s="27"/>
      <c r="T2" s="26"/>
      <c r="U2" s="26"/>
      <c r="V2" s="26"/>
      <c r="X2" s="10"/>
    </row>
    <row r="3" spans="1:24" ht="5.0999999999999996" customHeight="1" x14ac:dyDescent="0.25">
      <c r="A3" s="28"/>
      <c r="B3" s="28"/>
      <c r="C3" s="28"/>
      <c r="D3" s="28"/>
      <c r="E3" s="28"/>
      <c r="F3" s="29"/>
      <c r="G3" s="29"/>
      <c r="H3" s="29"/>
      <c r="I3" s="29"/>
      <c r="J3" s="30"/>
      <c r="K3" s="30"/>
      <c r="L3" s="30"/>
      <c r="M3" s="30"/>
      <c r="N3" s="30"/>
      <c r="O3" s="30"/>
      <c r="P3" s="30"/>
      <c r="Q3" s="30"/>
      <c r="R3" s="30"/>
      <c r="S3" s="30"/>
      <c r="T3" s="18"/>
      <c r="U3" s="18"/>
      <c r="V3" s="18"/>
    </row>
    <row r="4" spans="1:24" x14ac:dyDescent="0.2">
      <c r="A4" s="490" t="s">
        <v>5</v>
      </c>
      <c r="B4" s="488">
        <v>2001</v>
      </c>
      <c r="C4" s="488">
        <v>2002</v>
      </c>
      <c r="D4" s="488">
        <v>2003</v>
      </c>
      <c r="E4" s="488">
        <v>2004</v>
      </c>
      <c r="F4" s="488">
        <v>2005</v>
      </c>
      <c r="G4" s="488">
        <v>2006</v>
      </c>
      <c r="H4" s="488">
        <v>2007</v>
      </c>
      <c r="I4" s="488">
        <v>2008</v>
      </c>
      <c r="J4" s="488">
        <v>2009</v>
      </c>
      <c r="K4" s="488">
        <v>2010</v>
      </c>
      <c r="L4" s="488">
        <v>2011</v>
      </c>
      <c r="M4" s="488">
        <v>2012</v>
      </c>
      <c r="N4" s="488">
        <v>2013</v>
      </c>
      <c r="O4" s="488">
        <v>2014</v>
      </c>
      <c r="P4" s="138"/>
      <c r="Q4" s="138"/>
      <c r="R4" s="138"/>
      <c r="S4" s="486">
        <v>2018</v>
      </c>
      <c r="T4" s="486"/>
      <c r="U4" s="486"/>
      <c r="V4" s="486"/>
    </row>
    <row r="5" spans="1:24" ht="36" customHeight="1" x14ac:dyDescent="0.2">
      <c r="A5" s="491"/>
      <c r="B5" s="488"/>
      <c r="C5" s="488"/>
      <c r="D5" s="488"/>
      <c r="E5" s="488"/>
      <c r="F5" s="488"/>
      <c r="G5" s="488"/>
      <c r="H5" s="488"/>
      <c r="I5" s="488"/>
      <c r="J5" s="488"/>
      <c r="K5" s="488"/>
      <c r="L5" s="488"/>
      <c r="M5" s="488"/>
      <c r="N5" s="488"/>
      <c r="O5" s="488"/>
      <c r="P5" s="113">
        <v>2015</v>
      </c>
      <c r="Q5" s="113">
        <v>2016</v>
      </c>
      <c r="R5" s="113">
        <v>2017</v>
      </c>
      <c r="S5" s="485" t="s">
        <v>130</v>
      </c>
      <c r="T5" s="486" t="s">
        <v>46</v>
      </c>
      <c r="U5" s="486"/>
      <c r="V5" s="487" t="s">
        <v>47</v>
      </c>
    </row>
    <row r="6" spans="1:24" ht="13.5" customHeight="1" x14ac:dyDescent="0.2">
      <c r="A6" s="491"/>
      <c r="B6" s="488"/>
      <c r="C6" s="488"/>
      <c r="D6" s="488"/>
      <c r="E6" s="488"/>
      <c r="F6" s="488"/>
      <c r="G6" s="488"/>
      <c r="H6" s="488"/>
      <c r="I6" s="488"/>
      <c r="J6" s="488"/>
      <c r="K6" s="488"/>
      <c r="L6" s="488"/>
      <c r="M6" s="488"/>
      <c r="N6" s="488"/>
      <c r="O6" s="488"/>
      <c r="P6" s="139"/>
      <c r="Q6" s="139"/>
      <c r="R6" s="139"/>
      <c r="S6" s="485"/>
      <c r="T6" s="67" t="s">
        <v>48</v>
      </c>
      <c r="U6" s="67" t="s">
        <v>49</v>
      </c>
      <c r="V6" s="487"/>
    </row>
    <row r="7" spans="1:24" ht="5.25" customHeight="1" x14ac:dyDescent="0.25">
      <c r="A7" s="68"/>
      <c r="B7" s="31"/>
      <c r="C7" s="31"/>
      <c r="D7" s="31"/>
      <c r="E7" s="32"/>
      <c r="F7" s="17"/>
      <c r="G7" s="17"/>
      <c r="H7" s="33"/>
      <c r="I7" s="25"/>
      <c r="J7" s="33"/>
      <c r="K7" s="33"/>
      <c r="L7" s="33"/>
      <c r="M7" s="33"/>
      <c r="N7" s="33"/>
      <c r="O7" s="138"/>
      <c r="P7" s="113"/>
      <c r="Q7" s="113"/>
      <c r="R7" s="113"/>
      <c r="S7" s="33"/>
      <c r="T7" s="33"/>
      <c r="U7" s="33"/>
      <c r="V7" s="33"/>
    </row>
    <row r="8" spans="1:24" ht="14.1" customHeight="1" x14ac:dyDescent="0.2">
      <c r="A8" s="69" t="s">
        <v>113</v>
      </c>
      <c r="B8" s="34">
        <v>41.871977085004389</v>
      </c>
      <c r="C8" s="34">
        <v>39.886061127681131</v>
      </c>
      <c r="D8" s="34">
        <v>38.026105664914546</v>
      </c>
      <c r="E8" s="34">
        <v>34.758996600000003</v>
      </c>
      <c r="F8" s="34">
        <v>34.9181186</v>
      </c>
      <c r="G8" s="34">
        <v>31.736300499999999</v>
      </c>
      <c r="H8" s="34">
        <v>30.302965054946043</v>
      </c>
      <c r="I8" s="34">
        <v>28.858739787166659</v>
      </c>
      <c r="J8" s="34">
        <v>26.820202025388962</v>
      </c>
      <c r="K8" s="34">
        <v>23.884078924196167</v>
      </c>
      <c r="L8" s="34">
        <v>23.301277469407015</v>
      </c>
      <c r="M8" s="34">
        <v>21.590386646668378</v>
      </c>
      <c r="N8" s="34">
        <v>20.317796431735026</v>
      </c>
      <c r="O8" s="34">
        <v>19.716391110321165</v>
      </c>
      <c r="P8" s="34">
        <v>19.370895495511675</v>
      </c>
      <c r="Q8" s="34">
        <v>18.653234943752203</v>
      </c>
      <c r="R8" s="34">
        <v>17.987799640927378</v>
      </c>
      <c r="T8" s="34">
        <v>17.2407417502355</v>
      </c>
      <c r="U8" s="34">
        <v>18.759890460315027</v>
      </c>
      <c r="V8" s="34">
        <v>2.1538918669958358</v>
      </c>
    </row>
    <row r="9" spans="1:24" ht="14.1" customHeight="1" x14ac:dyDescent="0.2">
      <c r="A9" s="70" t="s">
        <v>10</v>
      </c>
      <c r="B9" s="35">
        <v>60.453670443021693</v>
      </c>
      <c r="C9" s="35">
        <v>58.748394032506198</v>
      </c>
      <c r="D9" s="35">
        <v>58.803562909854442</v>
      </c>
      <c r="E9" s="35">
        <v>53.373885100000003</v>
      </c>
      <c r="F9" s="35">
        <v>58.317313200000001</v>
      </c>
      <c r="G9" s="35">
        <v>52.912962100000001</v>
      </c>
      <c r="H9" s="35">
        <v>48.282034763631003</v>
      </c>
      <c r="I9" s="35">
        <v>47.514109862691292</v>
      </c>
      <c r="J9" s="35">
        <v>47.282812116301436</v>
      </c>
      <c r="K9" s="35">
        <v>47.563331225350666</v>
      </c>
      <c r="L9" s="35">
        <v>40.721516439095566</v>
      </c>
      <c r="M9" s="35">
        <v>37.473396151622147</v>
      </c>
      <c r="N9" s="35">
        <v>39.020885072867145</v>
      </c>
      <c r="O9" s="35">
        <v>42.105882849895913</v>
      </c>
      <c r="P9" s="35">
        <v>37.174520884435481</v>
      </c>
      <c r="Q9" s="35">
        <v>36.404444909930369</v>
      </c>
      <c r="R9" s="35">
        <v>35.346191464579888</v>
      </c>
      <c r="T9" s="35">
        <v>30.015097526331964</v>
      </c>
      <c r="U9" s="35">
        <v>41.068515784812575</v>
      </c>
      <c r="V9" s="35">
        <v>8.004940627545718</v>
      </c>
    </row>
    <row r="10" spans="1:24" ht="14.1" customHeight="1" x14ac:dyDescent="0.2">
      <c r="A10" s="70" t="s">
        <v>38</v>
      </c>
      <c r="B10" s="35">
        <v>40.399997840475642</v>
      </c>
      <c r="C10" s="35">
        <v>45.154850908516728</v>
      </c>
      <c r="D10" s="35">
        <v>44.90312503391759</v>
      </c>
      <c r="E10" s="35">
        <v>40.271065800000002</v>
      </c>
      <c r="F10" s="35">
        <v>39.647522100000003</v>
      </c>
      <c r="G10" s="35">
        <v>35.771004499999997</v>
      </c>
      <c r="H10" s="35">
        <v>33.330117687238399</v>
      </c>
      <c r="I10" s="35">
        <v>27.608712877394012</v>
      </c>
      <c r="J10" s="35">
        <v>24.597575737731173</v>
      </c>
      <c r="K10" s="35">
        <v>21.593701016288364</v>
      </c>
      <c r="L10" s="35">
        <v>19.246359316914148</v>
      </c>
      <c r="M10" s="35">
        <v>19.949326439345668</v>
      </c>
      <c r="N10" s="35">
        <v>15.36763331038196</v>
      </c>
      <c r="O10" s="35">
        <v>18.6733581189539</v>
      </c>
      <c r="P10" s="35">
        <v>18.20660925652124</v>
      </c>
      <c r="Q10" s="35">
        <v>15.678836631916027</v>
      </c>
      <c r="R10" s="35">
        <v>14.934689637373305</v>
      </c>
      <c r="T10" s="35">
        <v>12.159611588914402</v>
      </c>
      <c r="U10" s="35">
        <v>18.211791246206936</v>
      </c>
      <c r="V10" s="35">
        <v>10.312841878116313</v>
      </c>
    </row>
    <row r="11" spans="1:24" ht="14.1" customHeight="1" x14ac:dyDescent="0.2">
      <c r="A11" s="70" t="s">
        <v>43</v>
      </c>
      <c r="B11" s="35">
        <v>47.506035745496959</v>
      </c>
      <c r="C11" s="35">
        <v>56.675958934590462</v>
      </c>
      <c r="D11" s="35">
        <v>66.818014963568672</v>
      </c>
      <c r="E11" s="35">
        <v>50.199241999999998</v>
      </c>
      <c r="F11" s="35">
        <v>47.669878599999997</v>
      </c>
      <c r="G11" s="35">
        <v>42.592253700000001</v>
      </c>
      <c r="H11" s="35">
        <v>37.08626895459669</v>
      </c>
      <c r="I11" s="35">
        <v>28.727696146678849</v>
      </c>
      <c r="J11" s="35">
        <v>31.482610044462731</v>
      </c>
      <c r="K11" s="35">
        <v>24.754445873631116</v>
      </c>
      <c r="L11" s="35">
        <v>25.114282468567453</v>
      </c>
      <c r="M11" s="35">
        <v>24.599348041427753</v>
      </c>
      <c r="N11" s="35">
        <v>20.848805345374419</v>
      </c>
      <c r="O11" s="35">
        <v>18.152588023076753</v>
      </c>
      <c r="P11" s="35">
        <v>13.870093569874143</v>
      </c>
      <c r="Q11" s="35">
        <v>18.021084016547874</v>
      </c>
      <c r="R11" s="35">
        <v>15.52998699794863</v>
      </c>
      <c r="T11" s="35">
        <v>12.385028457118491</v>
      </c>
      <c r="U11" s="35">
        <v>19.297654788513753</v>
      </c>
      <c r="V11" s="35">
        <v>11.325235589878776</v>
      </c>
    </row>
    <row r="12" spans="1:24" ht="14.1" customHeight="1" x14ac:dyDescent="0.2">
      <c r="A12" s="70" t="s">
        <v>17</v>
      </c>
      <c r="B12" s="35">
        <v>27.78891999550213</v>
      </c>
      <c r="C12" s="35">
        <v>24.092103659597075</v>
      </c>
      <c r="D12" s="35">
        <v>21.072428947644944</v>
      </c>
      <c r="E12" s="35">
        <v>22.097673100000002</v>
      </c>
      <c r="F12" s="35">
        <v>19.869556299999999</v>
      </c>
      <c r="G12" s="35">
        <v>19.560715299999998</v>
      </c>
      <c r="H12" s="35">
        <v>22.883628891557443</v>
      </c>
      <c r="I12" s="35">
        <v>19.323700674683419</v>
      </c>
      <c r="J12" s="35">
        <v>19.98534035995629</v>
      </c>
      <c r="K12" s="35">
        <v>18.063932131917944</v>
      </c>
      <c r="L12" s="35">
        <v>18.39825387669686</v>
      </c>
      <c r="M12" s="35">
        <v>14.526678677376509</v>
      </c>
      <c r="N12" s="35">
        <v>14.054035293442777</v>
      </c>
      <c r="O12" s="35">
        <v>12.973360584487816</v>
      </c>
      <c r="P12" s="35">
        <v>11.265999172455919</v>
      </c>
      <c r="Q12" s="35">
        <v>11.11169286469449</v>
      </c>
      <c r="R12" s="35">
        <v>11.810912540674217</v>
      </c>
      <c r="T12" s="35">
        <v>9.4631469657628795</v>
      </c>
      <c r="U12" s="35">
        <v>14.646917338550541</v>
      </c>
      <c r="V12" s="35">
        <v>11.151471570431905</v>
      </c>
    </row>
    <row r="13" spans="1:24" ht="14.1" customHeight="1" x14ac:dyDescent="0.2">
      <c r="A13" s="70" t="s">
        <v>1</v>
      </c>
      <c r="B13" s="35">
        <v>53.756183915696631</v>
      </c>
      <c r="C13" s="35">
        <v>60.952664066391378</v>
      </c>
      <c r="D13" s="35">
        <v>58.793774845504501</v>
      </c>
      <c r="E13" s="35">
        <v>55.7808615</v>
      </c>
      <c r="F13" s="35">
        <v>54.874618699999999</v>
      </c>
      <c r="G13" s="35">
        <v>51.031709900000003</v>
      </c>
      <c r="H13" s="35">
        <v>45.440670121913875</v>
      </c>
      <c r="I13" s="35">
        <v>39.73506384432887</v>
      </c>
      <c r="J13" s="35">
        <v>32.951286892842923</v>
      </c>
      <c r="K13" s="35">
        <v>28.989831368731878</v>
      </c>
      <c r="L13" s="35">
        <v>31.105621272091561</v>
      </c>
      <c r="M13" s="35">
        <v>31.720722429084859</v>
      </c>
      <c r="N13" s="35">
        <v>27.418583349367808</v>
      </c>
      <c r="O13" s="35">
        <v>28.128228811571791</v>
      </c>
      <c r="P13" s="35">
        <v>24.919105083486926</v>
      </c>
      <c r="Q13" s="35">
        <v>23.313391877186252</v>
      </c>
      <c r="R13" s="35">
        <v>20.298292455507358</v>
      </c>
      <c r="T13" s="35">
        <v>16.847470856804978</v>
      </c>
      <c r="U13" s="35">
        <v>24.24980554982703</v>
      </c>
      <c r="V13" s="35">
        <v>9.2988428363895483</v>
      </c>
    </row>
    <row r="14" spans="1:24" ht="14.1" customHeight="1" x14ac:dyDescent="0.2">
      <c r="A14" s="70" t="s">
        <v>8</v>
      </c>
      <c r="B14" s="35">
        <v>51.854491912376879</v>
      </c>
      <c r="C14" s="35">
        <v>56.356773959567583</v>
      </c>
      <c r="D14" s="35">
        <v>57.850261151098159</v>
      </c>
      <c r="E14" s="35">
        <v>51.786648800000002</v>
      </c>
      <c r="F14" s="35">
        <v>51.765830600000001</v>
      </c>
      <c r="G14" s="35">
        <v>49.425695500000003</v>
      </c>
      <c r="H14" s="35">
        <v>45.053453956147635</v>
      </c>
      <c r="I14" s="35">
        <v>37.438729842533384</v>
      </c>
      <c r="J14" s="35">
        <v>37.515122346461794</v>
      </c>
      <c r="K14" s="35">
        <v>31.230154289880513</v>
      </c>
      <c r="L14" s="35">
        <v>30.682694352352836</v>
      </c>
      <c r="M14" s="35">
        <v>29.430319831808138</v>
      </c>
      <c r="N14" s="35">
        <v>25.708402969771672</v>
      </c>
      <c r="O14" s="35">
        <v>23.566929271808029</v>
      </c>
      <c r="P14" s="35">
        <v>25.005599551091205</v>
      </c>
      <c r="Q14" s="35">
        <v>23.857906982381536</v>
      </c>
      <c r="R14" s="35">
        <v>21.39412475235687</v>
      </c>
      <c r="T14" s="35">
        <v>18.221810631281365</v>
      </c>
      <c r="U14" s="35">
        <v>24.950221644477203</v>
      </c>
      <c r="V14" s="35">
        <v>8.0217949050714523</v>
      </c>
    </row>
    <row r="15" spans="1:24" ht="14.1" customHeight="1" x14ac:dyDescent="0.25">
      <c r="A15" s="70" t="s">
        <v>37</v>
      </c>
      <c r="B15" s="35">
        <v>63.595087141227879</v>
      </c>
      <c r="C15" s="35">
        <v>53.644020961423763</v>
      </c>
      <c r="D15" s="35">
        <v>52.403032949327844</v>
      </c>
      <c r="E15" s="35">
        <v>48.169020699999997</v>
      </c>
      <c r="F15" s="35">
        <v>50.163927200000003</v>
      </c>
      <c r="G15" s="35">
        <v>44.165896799999999</v>
      </c>
      <c r="H15" s="35">
        <v>40.889953605009737</v>
      </c>
      <c r="I15" s="35">
        <v>37.971048139162001</v>
      </c>
      <c r="J15" s="35">
        <v>29.90892013902436</v>
      </c>
      <c r="K15" s="35">
        <v>28.531547163325747</v>
      </c>
      <c r="L15" s="35">
        <v>24.424383790741292</v>
      </c>
      <c r="M15" s="35">
        <v>22.776370258237169</v>
      </c>
      <c r="N15" s="35">
        <v>21.374312899753498</v>
      </c>
      <c r="O15" s="35">
        <v>17.679442611056622</v>
      </c>
      <c r="P15" s="35">
        <v>15.869851412251839</v>
      </c>
      <c r="Q15" s="35">
        <v>18.063634749722066</v>
      </c>
      <c r="R15" s="35">
        <v>18.64004732287269</v>
      </c>
      <c r="T15" s="35">
        <v>15.467586308028014</v>
      </c>
      <c r="U15" s="35">
        <v>22.291603742771819</v>
      </c>
      <c r="V15" s="35">
        <v>9.3302797717786081</v>
      </c>
      <c r="X15" s="118"/>
    </row>
    <row r="16" spans="1:24" ht="14.1" customHeight="1" x14ac:dyDescent="0.2">
      <c r="A16" s="70" t="s">
        <v>2</v>
      </c>
      <c r="B16" s="35">
        <v>86.765153972634252</v>
      </c>
      <c r="C16" s="35">
        <v>79.869065482226446</v>
      </c>
      <c r="D16" s="35">
        <v>77.655027922364582</v>
      </c>
      <c r="E16" s="35">
        <v>73.582793100000004</v>
      </c>
      <c r="F16" s="35">
        <v>76.288725099999994</v>
      </c>
      <c r="G16" s="35">
        <v>70.5025969</v>
      </c>
      <c r="H16" s="35">
        <v>60.115582783900152</v>
      </c>
      <c r="I16" s="35">
        <v>50.477779169047423</v>
      </c>
      <c r="J16" s="35">
        <v>44.55741342729646</v>
      </c>
      <c r="K16" s="35">
        <v>42.325473101221611</v>
      </c>
      <c r="L16" s="35">
        <v>34.701601184690297</v>
      </c>
      <c r="M16" s="35">
        <v>33.215612426110951</v>
      </c>
      <c r="N16" s="35">
        <v>30.238526630395153</v>
      </c>
      <c r="O16" s="35">
        <v>31.110059485937224</v>
      </c>
      <c r="P16" s="35">
        <v>27.486826663444553</v>
      </c>
      <c r="Q16" s="35">
        <v>24.789569686376279</v>
      </c>
      <c r="R16" s="35">
        <v>20.910724659291695</v>
      </c>
      <c r="T16" s="35">
        <v>17.920981025490086</v>
      </c>
      <c r="U16" s="35">
        <v>24.251871509456294</v>
      </c>
      <c r="V16" s="35">
        <v>7.7215097325944768</v>
      </c>
    </row>
    <row r="17" spans="1:24" ht="14.1" customHeight="1" x14ac:dyDescent="0.2">
      <c r="A17" s="70" t="s">
        <v>7</v>
      </c>
      <c r="B17" s="35">
        <v>60.912932846282182</v>
      </c>
      <c r="C17" s="35">
        <v>65.188174840287033</v>
      </c>
      <c r="D17" s="35">
        <v>67.480936726303483</v>
      </c>
      <c r="E17" s="35">
        <v>61.549100500000002</v>
      </c>
      <c r="F17" s="35">
        <v>59.850916499999997</v>
      </c>
      <c r="G17" s="35">
        <v>59.838329000000002</v>
      </c>
      <c r="H17" s="35">
        <v>46.098479243964356</v>
      </c>
      <c r="I17" s="35">
        <v>35.516637542783897</v>
      </c>
      <c r="J17" s="35">
        <v>31.172306672724329</v>
      </c>
      <c r="K17" s="35">
        <v>27.800292894629507</v>
      </c>
      <c r="L17" s="35">
        <v>28.942377082253238</v>
      </c>
      <c r="M17" s="35">
        <v>27.804713322036442</v>
      </c>
      <c r="N17" s="35">
        <v>26.08439673664083</v>
      </c>
      <c r="O17" s="35">
        <v>28.365684906683232</v>
      </c>
      <c r="P17" s="35">
        <v>26.139987330128413</v>
      </c>
      <c r="Q17" s="35">
        <v>27.379914006217874</v>
      </c>
      <c r="R17" s="35">
        <v>29.121352956014238</v>
      </c>
      <c r="T17" s="35">
        <v>25.341687158411339</v>
      </c>
      <c r="U17" s="35">
        <v>33.213956895693116</v>
      </c>
      <c r="V17" s="35">
        <v>6.9046614420278001</v>
      </c>
    </row>
    <row r="18" spans="1:24" ht="14.1" customHeight="1" x14ac:dyDescent="0.25">
      <c r="A18" s="70" t="s">
        <v>19</v>
      </c>
      <c r="B18" s="35">
        <v>32.075340327259148</v>
      </c>
      <c r="C18" s="35">
        <v>26.3485117492862</v>
      </c>
      <c r="D18" s="35">
        <v>24.350386311413629</v>
      </c>
      <c r="E18" s="35">
        <v>21.523453</v>
      </c>
      <c r="F18" s="35">
        <v>22.755542200000001</v>
      </c>
      <c r="G18" s="35">
        <v>16.567978700000001</v>
      </c>
      <c r="H18" s="35">
        <v>22.482883319558951</v>
      </c>
      <c r="I18" s="35">
        <v>31.301761247090941</v>
      </c>
      <c r="J18" s="35">
        <v>22.118080986886145</v>
      </c>
      <c r="K18" s="35">
        <v>19.409548600395976</v>
      </c>
      <c r="L18" s="35">
        <v>18.143333009748225</v>
      </c>
      <c r="M18" s="35">
        <v>14.16363718285557</v>
      </c>
      <c r="N18" s="35">
        <v>13.987596944673285</v>
      </c>
      <c r="O18" s="35">
        <v>11.405648637759244</v>
      </c>
      <c r="P18" s="35">
        <v>12.450628152939178</v>
      </c>
      <c r="Q18" s="35">
        <v>11.770926970886675</v>
      </c>
      <c r="R18" s="35">
        <v>8.8051686158743259</v>
      </c>
      <c r="T18" s="35">
        <v>6.9903910407402972</v>
      </c>
      <c r="U18" s="35">
        <v>11.035183055409306</v>
      </c>
      <c r="V18" s="35">
        <v>11.653160366071814</v>
      </c>
      <c r="X18" s="118"/>
    </row>
    <row r="19" spans="1:24" ht="14.1" customHeight="1" x14ac:dyDescent="0.25">
      <c r="A19" s="70" t="s">
        <v>13</v>
      </c>
      <c r="B19" s="35">
        <v>43.561346295074607</v>
      </c>
      <c r="C19" s="35">
        <v>40.584742518078293</v>
      </c>
      <c r="D19" s="35">
        <v>43.040415217266165</v>
      </c>
      <c r="E19" s="35">
        <v>41.3101986</v>
      </c>
      <c r="F19" s="35">
        <v>41.474651100000003</v>
      </c>
      <c r="G19" s="35">
        <v>38.225141100000002</v>
      </c>
      <c r="H19" s="35">
        <v>37.940185061628441</v>
      </c>
      <c r="I19" s="35">
        <v>36.778594245535196</v>
      </c>
      <c r="J19" s="35">
        <v>34.164444502986598</v>
      </c>
      <c r="K19" s="35">
        <v>28.408229021836288</v>
      </c>
      <c r="L19" s="35">
        <v>29.094304048279902</v>
      </c>
      <c r="M19" s="35">
        <v>26.315276560504628</v>
      </c>
      <c r="N19" s="35">
        <v>26.075572290047205</v>
      </c>
      <c r="O19" s="35">
        <v>23.579939719407594</v>
      </c>
      <c r="P19" s="35">
        <v>26.869945105282888</v>
      </c>
      <c r="Q19" s="35">
        <v>26.834038546790477</v>
      </c>
      <c r="R19" s="35">
        <v>25.967967459849902</v>
      </c>
      <c r="T19" s="35">
        <v>21.756421926753163</v>
      </c>
      <c r="U19" s="35">
        <v>30.675152146152719</v>
      </c>
      <c r="V19" s="35">
        <v>8.7718664559873609</v>
      </c>
      <c r="X19" s="118"/>
    </row>
    <row r="20" spans="1:24" ht="14.1" customHeight="1" x14ac:dyDescent="0.2">
      <c r="A20" s="70" t="s">
        <v>15</v>
      </c>
      <c r="B20" s="35">
        <v>34.933861282597896</v>
      </c>
      <c r="C20" s="35">
        <v>35.470682037259387</v>
      </c>
      <c r="D20" s="35">
        <v>31.446087110403138</v>
      </c>
      <c r="E20" s="35">
        <v>31.363568300000001</v>
      </c>
      <c r="F20" s="35">
        <v>27.921884299999999</v>
      </c>
      <c r="G20" s="35">
        <v>24.7919342</v>
      </c>
      <c r="H20" s="35">
        <v>23.610165256966813</v>
      </c>
      <c r="I20" s="35">
        <v>23.712637426467495</v>
      </c>
      <c r="J20" s="35">
        <v>20.292814237359622</v>
      </c>
      <c r="K20" s="35">
        <v>19.058441302386495</v>
      </c>
      <c r="L20" s="35">
        <v>14.258614459295549</v>
      </c>
      <c r="M20" s="35">
        <v>16.841224433919233</v>
      </c>
      <c r="N20" s="35">
        <v>12.732699160992082</v>
      </c>
      <c r="O20" s="35">
        <v>12.405538660985354</v>
      </c>
      <c r="P20" s="35">
        <v>14.743924429842989</v>
      </c>
      <c r="Q20" s="35">
        <v>13.592349876377934</v>
      </c>
      <c r="R20" s="35">
        <v>13.417657052968739</v>
      </c>
      <c r="T20" s="35">
        <v>11.054719727812468</v>
      </c>
      <c r="U20" s="35">
        <v>16.193714269931355</v>
      </c>
      <c r="V20" s="35">
        <v>9.7446511771697715</v>
      </c>
    </row>
    <row r="21" spans="1:24" ht="14.1" customHeight="1" x14ac:dyDescent="0.2">
      <c r="A21" s="70" t="s">
        <v>14</v>
      </c>
      <c r="B21" s="35">
        <v>38.738375385731565</v>
      </c>
      <c r="C21" s="35">
        <v>23.693836152223508</v>
      </c>
      <c r="D21" s="35">
        <v>28.251223415494245</v>
      </c>
      <c r="E21" s="35">
        <v>24.6600967</v>
      </c>
      <c r="F21" s="35">
        <v>23.649656100000001</v>
      </c>
      <c r="G21" s="35">
        <v>20.163813399999999</v>
      </c>
      <c r="H21" s="35">
        <v>22.470930624847217</v>
      </c>
      <c r="I21" s="35">
        <v>19.893710564340967</v>
      </c>
      <c r="J21" s="35">
        <v>18.755437986465328</v>
      </c>
      <c r="K21" s="35">
        <v>18.955228185532906</v>
      </c>
      <c r="L21" s="35">
        <v>22.091018700229153</v>
      </c>
      <c r="M21" s="35">
        <v>19.274478098741035</v>
      </c>
      <c r="N21" s="35">
        <v>14.44758051835662</v>
      </c>
      <c r="O21" s="35">
        <v>13.749721408096615</v>
      </c>
      <c r="P21" s="35">
        <v>15.394816157161705</v>
      </c>
      <c r="Q21" s="35">
        <v>11.395678167913685</v>
      </c>
      <c r="R21" s="35">
        <v>14.213962374985744</v>
      </c>
      <c r="T21" s="35">
        <v>11.455550424086969</v>
      </c>
      <c r="U21" s="35">
        <v>17.505265968782702</v>
      </c>
      <c r="V21" s="35">
        <v>10.825996008106026</v>
      </c>
    </row>
    <row r="22" spans="1:24" ht="14.1" customHeight="1" x14ac:dyDescent="0.2">
      <c r="A22" s="70" t="s">
        <v>44</v>
      </c>
      <c r="B22" s="35">
        <v>26.097155211934393</v>
      </c>
      <c r="C22" s="35">
        <v>22.391581117850826</v>
      </c>
      <c r="D22" s="35">
        <v>17.157255849848795</v>
      </c>
      <c r="E22" s="35">
        <v>17.575145899999999</v>
      </c>
      <c r="F22" s="35">
        <v>18.833118500000001</v>
      </c>
      <c r="G22" s="35">
        <v>15.0230151</v>
      </c>
      <c r="H22" s="35">
        <v>13.842062139463263</v>
      </c>
      <c r="I22" s="35">
        <v>14.573291815488547</v>
      </c>
      <c r="J22" s="35">
        <v>14.446144297765697</v>
      </c>
      <c r="K22" s="35">
        <v>11.18453679718656</v>
      </c>
      <c r="L22" s="35">
        <v>12.631744403653702</v>
      </c>
      <c r="M22" s="35">
        <v>10.51520667711439</v>
      </c>
      <c r="N22" s="35">
        <v>10.33725100348898</v>
      </c>
      <c r="O22" s="35">
        <v>10.319093405517439</v>
      </c>
      <c r="P22" s="35">
        <v>9.2330528878889719</v>
      </c>
      <c r="Q22" s="35">
        <v>9.2424142525754487</v>
      </c>
      <c r="R22" s="35">
        <v>9.1066391241946096</v>
      </c>
      <c r="T22" s="35">
        <v>7.6879421265609666</v>
      </c>
      <c r="U22" s="35">
        <v>10.75662973112971</v>
      </c>
      <c r="V22" s="35">
        <v>8.5699442599322673</v>
      </c>
    </row>
    <row r="23" spans="1:24" ht="14.1" customHeight="1" x14ac:dyDescent="0.2">
      <c r="A23" s="70" t="s">
        <v>11</v>
      </c>
      <c r="B23" s="35">
        <v>62.206844910402481</v>
      </c>
      <c r="C23" s="35">
        <v>61.817314787370996</v>
      </c>
      <c r="D23" s="35">
        <v>66.427912205937133</v>
      </c>
      <c r="E23" s="35">
        <v>55.589937200000001</v>
      </c>
      <c r="F23" s="35">
        <v>62.713948600000002</v>
      </c>
      <c r="G23" s="35">
        <v>60.435449200000001</v>
      </c>
      <c r="H23" s="35">
        <v>67.972276380302347</v>
      </c>
      <c r="I23" s="35">
        <v>67.133108096882864</v>
      </c>
      <c r="J23" s="35">
        <v>67.681570317608774</v>
      </c>
      <c r="K23" s="35">
        <v>64.543382084446947</v>
      </c>
      <c r="L23" s="35">
        <v>63.265052347253736</v>
      </c>
      <c r="M23" s="35">
        <v>60.327512620509474</v>
      </c>
      <c r="N23" s="35">
        <v>57.388689279386909</v>
      </c>
      <c r="O23" s="35">
        <v>58.279738340484492</v>
      </c>
      <c r="P23" s="35">
        <v>58.687955745006413</v>
      </c>
      <c r="Q23" s="35">
        <v>57.521715779290638</v>
      </c>
      <c r="R23" s="35">
        <v>55.624177849578381</v>
      </c>
      <c r="T23" s="35">
        <v>50.612492302291365</v>
      </c>
      <c r="U23" s="35">
        <v>60.52396092219243</v>
      </c>
      <c r="V23" s="35">
        <v>4.5593985465648199</v>
      </c>
    </row>
    <row r="24" spans="1:24" ht="14.1" customHeight="1" x14ac:dyDescent="0.2">
      <c r="A24" s="70" t="s">
        <v>18</v>
      </c>
      <c r="B24" s="35">
        <v>54.495392089158329</v>
      </c>
      <c r="C24" s="35">
        <v>57.053847430351261</v>
      </c>
      <c r="D24" s="35">
        <v>50.721340455927262</v>
      </c>
      <c r="E24" s="35">
        <v>48.073872399999999</v>
      </c>
      <c r="F24" s="35">
        <v>39.895819000000003</v>
      </c>
      <c r="G24" s="35">
        <v>41.4366305</v>
      </c>
      <c r="H24" s="35">
        <v>37.206959898177743</v>
      </c>
      <c r="I24" s="35">
        <v>38.450194396031463</v>
      </c>
      <c r="J24" s="35">
        <v>34.45716103932795</v>
      </c>
      <c r="K24" s="35">
        <v>32.003026037896305</v>
      </c>
      <c r="L24" s="35">
        <v>32.310617336376552</v>
      </c>
      <c r="M24" s="35">
        <v>29.366685059640592</v>
      </c>
      <c r="N24" s="35">
        <v>28.159029914550668</v>
      </c>
      <c r="O24" s="35">
        <v>30.222460168243018</v>
      </c>
      <c r="P24" s="35">
        <v>30.630909631709354</v>
      </c>
      <c r="Q24" s="35">
        <v>29.120517543227898</v>
      </c>
      <c r="R24" s="35">
        <v>22.840103296346612</v>
      </c>
      <c r="T24" s="35">
        <v>18.210999602670636</v>
      </c>
      <c r="U24" s="35">
        <v>28.239612961557903</v>
      </c>
      <c r="V24" s="35">
        <v>11.207705671494978</v>
      </c>
    </row>
    <row r="25" spans="1:24" ht="14.1" customHeight="1" x14ac:dyDescent="0.2">
      <c r="A25" s="70" t="s">
        <v>16</v>
      </c>
      <c r="B25" s="35">
        <v>36.998410375055855</v>
      </c>
      <c r="C25" s="35">
        <v>27.304620878612628</v>
      </c>
      <c r="D25" s="35">
        <v>22.256177041762996</v>
      </c>
      <c r="E25" s="35">
        <v>25.816828600000001</v>
      </c>
      <c r="F25" s="35">
        <v>22.020083400000001</v>
      </c>
      <c r="G25" s="35">
        <v>19.1268703</v>
      </c>
      <c r="H25" s="35">
        <v>24.38032676254852</v>
      </c>
      <c r="I25" s="35">
        <v>19.140523670052836</v>
      </c>
      <c r="J25" s="35">
        <v>16.129352826398403</v>
      </c>
      <c r="K25" s="35">
        <v>16.66611998878729</v>
      </c>
      <c r="L25" s="35">
        <v>13.642180951525017</v>
      </c>
      <c r="M25" s="35">
        <v>14.032545105588989</v>
      </c>
      <c r="N25" s="35">
        <v>11.204121305880816</v>
      </c>
      <c r="O25" s="35">
        <v>9.6493169039565743</v>
      </c>
      <c r="P25" s="35">
        <v>10.585029158832217</v>
      </c>
      <c r="Q25" s="35">
        <v>14.142882609584008</v>
      </c>
      <c r="R25" s="35">
        <v>11.634177617048078</v>
      </c>
      <c r="T25" s="35">
        <v>8.9686968793249893</v>
      </c>
      <c r="U25" s="35">
        <v>14.961634765489162</v>
      </c>
      <c r="V25" s="35">
        <v>13.068432161055854</v>
      </c>
    </row>
    <row r="26" spans="1:24" ht="14.1" customHeight="1" x14ac:dyDescent="0.2">
      <c r="A26" s="70" t="s">
        <v>9</v>
      </c>
      <c r="B26" s="35">
        <v>71.456361994120925</v>
      </c>
      <c r="C26" s="35">
        <v>72.427127151476313</v>
      </c>
      <c r="D26" s="35">
        <v>62.189861471599833</v>
      </c>
      <c r="E26" s="35">
        <v>64.423447499999995</v>
      </c>
      <c r="F26" s="35">
        <v>63.384335800000002</v>
      </c>
      <c r="G26" s="35">
        <v>58.567371100000003</v>
      </c>
      <c r="H26" s="35">
        <v>61.064924011092685</v>
      </c>
      <c r="I26" s="35">
        <v>59.960534683384715</v>
      </c>
      <c r="J26" s="35">
        <v>53.553586166769094</v>
      </c>
      <c r="K26" s="35">
        <v>50.078385181111436</v>
      </c>
      <c r="L26" s="35">
        <v>47.722003438679131</v>
      </c>
      <c r="M26" s="35">
        <v>48.391431651562151</v>
      </c>
      <c r="N26" s="35">
        <v>48.934110413485058</v>
      </c>
      <c r="O26" s="35">
        <v>47.433109173882585</v>
      </c>
      <c r="P26" s="35">
        <v>44.192176397520271</v>
      </c>
      <c r="Q26" s="35">
        <v>38.514783176544597</v>
      </c>
      <c r="R26" s="35">
        <v>32.662223758676603</v>
      </c>
      <c r="T26" s="35">
        <v>27.252759324917296</v>
      </c>
      <c r="U26" s="35">
        <v>38.576049373784343</v>
      </c>
      <c r="V26" s="35">
        <v>8.8734800047597364</v>
      </c>
    </row>
    <row r="27" spans="1:24" ht="14.1" customHeight="1" x14ac:dyDescent="0.2">
      <c r="A27" s="70" t="s">
        <v>39</v>
      </c>
      <c r="B27" s="35">
        <v>53.011986868516146</v>
      </c>
      <c r="C27" s="35">
        <v>54.477257863814373</v>
      </c>
      <c r="D27" s="35">
        <v>54.791940962203455</v>
      </c>
      <c r="E27" s="35">
        <v>47.540441899999998</v>
      </c>
      <c r="F27" s="35">
        <v>47.051070899999999</v>
      </c>
      <c r="G27" s="35">
        <v>41.2845485</v>
      </c>
      <c r="H27" s="35">
        <v>36.531548860027812</v>
      </c>
      <c r="I27" s="35">
        <v>37.24216500086871</v>
      </c>
      <c r="J27" s="35">
        <v>34.557306697051935</v>
      </c>
      <c r="K27" s="35">
        <v>31.327804742626228</v>
      </c>
      <c r="L27" s="35">
        <v>30.472483168566857</v>
      </c>
      <c r="M27" s="35">
        <v>28.808724889603585</v>
      </c>
      <c r="N27" s="35">
        <v>28.961974249854169</v>
      </c>
      <c r="O27" s="35">
        <v>26.362312257689496</v>
      </c>
      <c r="P27" s="35">
        <v>25.530903507210908</v>
      </c>
      <c r="Q27" s="35">
        <v>26.643838004045193</v>
      </c>
      <c r="R27" s="35">
        <v>26.973148310514329</v>
      </c>
      <c r="T27" s="35">
        <v>23.238700608929459</v>
      </c>
      <c r="U27" s="35">
        <v>31.064853245700156</v>
      </c>
      <c r="V27" s="35">
        <v>7.409054913502672</v>
      </c>
    </row>
    <row r="28" spans="1:24" s="136" customFormat="1" ht="14.1" customHeight="1" x14ac:dyDescent="0.2">
      <c r="A28" s="70" t="s">
        <v>3</v>
      </c>
      <c r="B28" s="35">
        <v>49.681757998435486</v>
      </c>
      <c r="C28" s="35">
        <v>53.005378614139595</v>
      </c>
      <c r="D28" s="35">
        <v>47.382209973336707</v>
      </c>
      <c r="E28" s="35">
        <v>42.965432900000003</v>
      </c>
      <c r="F28" s="35">
        <v>40.877496000000001</v>
      </c>
      <c r="G28" s="35">
        <v>42.7449242</v>
      </c>
      <c r="H28" s="35">
        <v>38.375098887347036</v>
      </c>
      <c r="I28" s="35">
        <v>36.922998429952692</v>
      </c>
      <c r="J28" s="35">
        <v>32.790776154535472</v>
      </c>
      <c r="K28" s="35">
        <v>30.351569583220734</v>
      </c>
      <c r="L28" s="35">
        <v>28.4005375578597</v>
      </c>
      <c r="M28" s="35">
        <v>27.676745155205719</v>
      </c>
      <c r="N28" s="35">
        <v>28.437916862808382</v>
      </c>
      <c r="O28" s="35">
        <v>26.086353364218901</v>
      </c>
      <c r="P28" s="35">
        <v>30.238143975627914</v>
      </c>
      <c r="Q28" s="35">
        <v>26.664152034847454</v>
      </c>
      <c r="R28" s="35">
        <v>24.189345698173252</v>
      </c>
      <c r="T28" s="35">
        <v>19.880598627298276</v>
      </c>
      <c r="U28" s="35">
        <v>29.092838271673426</v>
      </c>
      <c r="V28" s="35">
        <v>9.7236797157040442</v>
      </c>
    </row>
    <row r="29" spans="1:24" ht="14.1" customHeight="1" x14ac:dyDescent="0.2">
      <c r="A29" s="70" t="s">
        <v>12</v>
      </c>
      <c r="B29" s="35">
        <v>59.86847843515347</v>
      </c>
      <c r="C29" s="35">
        <v>54.982543266633193</v>
      </c>
      <c r="D29" s="35">
        <v>54.491250648785169</v>
      </c>
      <c r="E29" s="35">
        <v>52.981712399999999</v>
      </c>
      <c r="F29" s="35">
        <v>53.708132999999997</v>
      </c>
      <c r="G29" s="35">
        <v>50.082977700000001</v>
      </c>
      <c r="H29" s="35">
        <v>49.616720811538045</v>
      </c>
      <c r="I29" s="35">
        <v>49.305731714601542</v>
      </c>
      <c r="J29" s="35">
        <v>45.741317468407821</v>
      </c>
      <c r="K29" s="35">
        <v>43.907103162150229</v>
      </c>
      <c r="L29" s="35">
        <v>42.987379930499912</v>
      </c>
      <c r="M29" s="35">
        <v>39.982395877023208</v>
      </c>
      <c r="N29" s="35">
        <v>41.318393065876784</v>
      </c>
      <c r="O29" s="35">
        <v>40.212764577998357</v>
      </c>
      <c r="P29" s="35">
        <v>41.662731703720631</v>
      </c>
      <c r="Q29" s="35">
        <v>38.282901164658604</v>
      </c>
      <c r="R29" s="35">
        <v>34.156927136781647</v>
      </c>
      <c r="T29" s="35">
        <v>29.610574741489256</v>
      </c>
      <c r="U29" s="35">
        <v>39.014419462037864</v>
      </c>
      <c r="V29" s="35">
        <v>7.0398040566665792</v>
      </c>
      <c r="W29" s="35"/>
    </row>
    <row r="30" spans="1:24" ht="14.1" customHeight="1" x14ac:dyDescent="0.2">
      <c r="A30" s="70" t="s">
        <v>4</v>
      </c>
      <c r="B30" s="35">
        <v>21.518345016006343</v>
      </c>
      <c r="C30" s="35">
        <v>22.467148102324458</v>
      </c>
      <c r="D30" s="35">
        <v>15.503961146372557</v>
      </c>
      <c r="E30" s="35">
        <v>12.537243800000001</v>
      </c>
      <c r="F30" s="35">
        <v>11.7697269</v>
      </c>
      <c r="G30" s="35">
        <v>9.3940170999999992</v>
      </c>
      <c r="H30" s="35">
        <v>17.82514438481796</v>
      </c>
      <c r="I30" s="35">
        <v>15.27341069669521</v>
      </c>
      <c r="J30" s="35">
        <v>14.502448078503946</v>
      </c>
      <c r="K30" s="35">
        <v>14.46663804231482</v>
      </c>
      <c r="L30" s="35">
        <v>12.019742591452394</v>
      </c>
      <c r="M30" s="35">
        <v>12.590361767655438</v>
      </c>
      <c r="N30" s="35">
        <v>8.0490578278351457</v>
      </c>
      <c r="O30" s="35">
        <v>10.510682668122971</v>
      </c>
      <c r="P30" s="35">
        <v>10.568115514458238</v>
      </c>
      <c r="Q30" s="35">
        <v>9.8390451826548713</v>
      </c>
      <c r="R30" s="35">
        <v>8.7806421749863279</v>
      </c>
      <c r="T30" s="35">
        <v>6.1925178468943729</v>
      </c>
      <c r="U30" s="35">
        <v>12.308527811750075</v>
      </c>
      <c r="V30" s="35">
        <v>17.550738594629692</v>
      </c>
      <c r="W30" s="35"/>
    </row>
    <row r="31" spans="1:24" ht="14.1" customHeight="1" x14ac:dyDescent="0.2">
      <c r="A31" s="70" t="s">
        <v>0</v>
      </c>
      <c r="B31" s="35">
        <v>52.780608473300816</v>
      </c>
      <c r="C31" s="35">
        <v>51.636697315019589</v>
      </c>
      <c r="D31" s="35">
        <v>50.410975506953847</v>
      </c>
      <c r="E31" s="35">
        <v>49.920173300000002</v>
      </c>
      <c r="F31" s="35">
        <v>44.283886099999997</v>
      </c>
      <c r="G31" s="35">
        <v>50.384479399999996</v>
      </c>
      <c r="H31" s="35">
        <v>43.542413408319348</v>
      </c>
      <c r="I31" s="35">
        <v>41.323808392130978</v>
      </c>
      <c r="J31" s="35">
        <v>33.188397067938347</v>
      </c>
      <c r="K31" s="35">
        <v>32.597223763486937</v>
      </c>
      <c r="L31" s="35">
        <v>31.581764401751062</v>
      </c>
      <c r="M31" s="35">
        <v>29.576206943876198</v>
      </c>
      <c r="N31" s="35">
        <v>29.68914054500366</v>
      </c>
      <c r="O31" s="35">
        <v>30.308321695436771</v>
      </c>
      <c r="P31" s="35">
        <v>26.847570597403685</v>
      </c>
      <c r="Q31" s="35">
        <v>28.567347808534755</v>
      </c>
      <c r="R31" s="35">
        <v>25.5897416847377</v>
      </c>
      <c r="T31" s="35">
        <v>21.638829029884391</v>
      </c>
      <c r="U31" s="35">
        <v>29.985985239137808</v>
      </c>
      <c r="V31" s="35">
        <v>8.3290642140252995</v>
      </c>
      <c r="W31" s="35"/>
    </row>
    <row r="32" spans="1:24" ht="14.1" customHeight="1" x14ac:dyDescent="0.2">
      <c r="A32" s="70" t="s">
        <v>42</v>
      </c>
      <c r="B32" s="110">
        <v>61.322805535823086</v>
      </c>
      <c r="C32" s="35">
        <v>55.277758695327321</v>
      </c>
      <c r="D32" s="35">
        <v>55.430497899601455</v>
      </c>
      <c r="E32" s="35">
        <v>48.231068499999999</v>
      </c>
      <c r="F32" s="35">
        <v>48.737676</v>
      </c>
      <c r="G32" s="35">
        <v>54.514602099999998</v>
      </c>
      <c r="H32" s="35">
        <v>66.565984135519955</v>
      </c>
      <c r="I32" s="35">
        <v>68.535775304230754</v>
      </c>
      <c r="J32" s="35">
        <v>66.938993483488289</v>
      </c>
      <c r="K32" s="35">
        <v>69.032461748952727</v>
      </c>
      <c r="L32" s="35">
        <v>54.817842704968015</v>
      </c>
      <c r="M32" s="35">
        <v>50.022577537445379</v>
      </c>
      <c r="N32" s="35">
        <v>51.967299860658677</v>
      </c>
      <c r="O32" s="35">
        <v>50.675688064872567</v>
      </c>
      <c r="P32" s="35">
        <v>47.395534566000713</v>
      </c>
      <c r="Q32" s="35">
        <v>45.191490109898595</v>
      </c>
      <c r="R32" s="35">
        <v>42.293847948334736</v>
      </c>
      <c r="T32" s="35">
        <v>37.699485205134657</v>
      </c>
      <c r="U32" s="35">
        <v>47.025490109310724</v>
      </c>
      <c r="V32" s="35">
        <v>5.639930745048626</v>
      </c>
      <c r="W32" s="35"/>
    </row>
    <row r="33" spans="1:24" ht="5.0999999999999996" customHeight="1" x14ac:dyDescent="0.25">
      <c r="A33" s="71"/>
      <c r="B33" s="72"/>
      <c r="C33" s="73"/>
      <c r="D33" s="73"/>
      <c r="E33" s="73"/>
      <c r="F33" s="73"/>
      <c r="G33" s="73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</row>
    <row r="34" spans="1:24" ht="27.75" customHeight="1" x14ac:dyDescent="0.2">
      <c r="A34" s="492" t="s">
        <v>127</v>
      </c>
      <c r="B34" s="492"/>
      <c r="C34" s="492"/>
      <c r="D34" s="492"/>
      <c r="E34" s="492"/>
      <c r="F34" s="492"/>
      <c r="G34" s="492"/>
      <c r="H34" s="492"/>
      <c r="I34" s="492"/>
      <c r="J34" s="492"/>
      <c r="K34" s="492"/>
      <c r="L34" s="492"/>
      <c r="M34" s="492"/>
      <c r="N34" s="492"/>
      <c r="O34" s="492"/>
      <c r="P34" s="492"/>
      <c r="Q34" s="492"/>
      <c r="R34" s="492"/>
      <c r="S34" s="492"/>
      <c r="T34" s="492"/>
      <c r="U34" s="492"/>
      <c r="V34" s="492"/>
    </row>
    <row r="35" spans="1:24" ht="10.5" customHeight="1" x14ac:dyDescent="0.25">
      <c r="A35" s="489" t="s">
        <v>51</v>
      </c>
      <c r="B35" s="489"/>
      <c r="C35" s="489"/>
      <c r="D35" s="489"/>
      <c r="E35" s="489"/>
      <c r="F35" s="489"/>
      <c r="G35" s="489"/>
      <c r="H35" s="489"/>
      <c r="I35" s="489"/>
      <c r="J35" s="489"/>
      <c r="K35" s="489"/>
      <c r="L35" s="489"/>
      <c r="M35" s="489"/>
      <c r="N35" s="489"/>
      <c r="O35" s="489"/>
      <c r="P35" s="489"/>
      <c r="Q35" s="489"/>
      <c r="R35" s="489"/>
      <c r="S35" s="489"/>
      <c r="T35" s="489"/>
      <c r="U35" s="489"/>
      <c r="V35" s="489"/>
      <c r="X35" s="116"/>
    </row>
    <row r="36" spans="1:24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</row>
    <row r="37" spans="1:24" hidden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</row>
    <row r="38" spans="1:24" ht="4.5" hidden="1" customHeight="1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</row>
    <row r="39" spans="1:24" ht="13.5" hidden="1" x14ac:dyDescent="0.2">
      <c r="A39" s="19" t="s">
        <v>108</v>
      </c>
      <c r="B39" s="19"/>
      <c r="C39" s="19"/>
      <c r="D39" s="19"/>
      <c r="E39" s="19"/>
      <c r="F39" s="20"/>
      <c r="G39" s="20"/>
      <c r="H39" s="20"/>
      <c r="I39" s="20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24" ht="12.75" hidden="1" customHeight="1" x14ac:dyDescent="0.25">
      <c r="A40" s="23" t="s">
        <v>45</v>
      </c>
      <c r="B40" s="23"/>
      <c r="C40" s="23"/>
      <c r="D40" s="23"/>
      <c r="E40" s="24"/>
      <c r="F40" s="25"/>
      <c r="G40" s="25"/>
      <c r="H40" s="25"/>
      <c r="I40" s="25"/>
      <c r="J40" s="26"/>
      <c r="K40" s="26"/>
      <c r="L40" s="26"/>
      <c r="M40" s="26"/>
      <c r="N40" s="26"/>
      <c r="O40" s="26"/>
      <c r="P40" s="26"/>
      <c r="Q40" s="26"/>
      <c r="R40" s="26"/>
      <c r="S40" s="27"/>
    </row>
    <row r="41" spans="1:24" ht="4.5" hidden="1" customHeight="1" x14ac:dyDescent="0.2">
      <c r="A41" s="28"/>
      <c r="B41" s="28"/>
      <c r="C41" s="28"/>
      <c r="D41" s="28"/>
      <c r="E41" s="28"/>
      <c r="F41" s="29"/>
      <c r="G41" s="29"/>
      <c r="H41" s="29"/>
      <c r="I41" s="29"/>
      <c r="J41" s="30"/>
      <c r="K41" s="30"/>
      <c r="L41" s="30"/>
      <c r="M41" s="30"/>
      <c r="N41" s="30"/>
      <c r="O41" s="30"/>
      <c r="P41" s="30"/>
      <c r="Q41" s="30"/>
      <c r="R41" s="30"/>
      <c r="S41" s="30"/>
    </row>
    <row r="42" spans="1:24" hidden="1" x14ac:dyDescent="0.2">
      <c r="A42" s="496" t="s">
        <v>5</v>
      </c>
      <c r="B42" s="488">
        <v>2001</v>
      </c>
      <c r="C42" s="488">
        <v>2002</v>
      </c>
      <c r="D42" s="488">
        <v>2003</v>
      </c>
      <c r="E42" s="488">
        <v>2004</v>
      </c>
      <c r="F42" s="488">
        <v>2005</v>
      </c>
      <c r="G42" s="488">
        <v>2006</v>
      </c>
      <c r="H42" s="488">
        <v>2007</v>
      </c>
      <c r="I42" s="488">
        <v>2008</v>
      </c>
      <c r="J42" s="488">
        <v>2009</v>
      </c>
      <c r="K42" s="488">
        <v>2010</v>
      </c>
      <c r="L42" s="488">
        <v>2011</v>
      </c>
      <c r="M42" s="488">
        <v>2012</v>
      </c>
      <c r="N42" s="488">
        <v>2013</v>
      </c>
      <c r="O42" s="138"/>
      <c r="P42" s="138"/>
      <c r="Q42" s="138"/>
      <c r="R42" s="138"/>
      <c r="S42" s="493">
        <v>2014</v>
      </c>
    </row>
    <row r="43" spans="1:24" hidden="1" x14ac:dyDescent="0.2">
      <c r="A43" s="497"/>
      <c r="B43" s="488"/>
      <c r="C43" s="488"/>
      <c r="D43" s="488"/>
      <c r="E43" s="488"/>
      <c r="F43" s="488"/>
      <c r="G43" s="488"/>
      <c r="H43" s="488"/>
      <c r="I43" s="488"/>
      <c r="J43" s="488"/>
      <c r="K43" s="488"/>
      <c r="L43" s="488"/>
      <c r="M43" s="488"/>
      <c r="N43" s="488"/>
      <c r="O43" s="113"/>
      <c r="P43" s="113"/>
      <c r="Q43" s="113"/>
      <c r="R43" s="113"/>
      <c r="S43" s="494"/>
    </row>
    <row r="44" spans="1:24" hidden="1" x14ac:dyDescent="0.2">
      <c r="A44" s="497"/>
      <c r="B44" s="488"/>
      <c r="C44" s="488"/>
      <c r="D44" s="488"/>
      <c r="E44" s="488"/>
      <c r="F44" s="488"/>
      <c r="G44" s="488"/>
      <c r="H44" s="488"/>
      <c r="I44" s="488"/>
      <c r="J44" s="488"/>
      <c r="K44" s="488"/>
      <c r="L44" s="488"/>
      <c r="M44" s="488"/>
      <c r="N44" s="488"/>
      <c r="O44" s="139"/>
      <c r="P44" s="139"/>
      <c r="Q44" s="139"/>
      <c r="R44" s="139"/>
      <c r="S44" s="495"/>
    </row>
    <row r="45" spans="1:24" ht="18" hidden="1" customHeight="1" x14ac:dyDescent="0.25">
      <c r="A45" s="68"/>
      <c r="B45" s="31"/>
      <c r="C45" s="31"/>
      <c r="D45" s="31"/>
      <c r="E45" s="32"/>
      <c r="F45" s="17"/>
      <c r="G45" s="17"/>
      <c r="H45" s="33"/>
      <c r="I45" s="25"/>
      <c r="J45" s="33"/>
      <c r="K45" s="33"/>
      <c r="L45" s="33"/>
      <c r="M45" s="33"/>
      <c r="N45" s="33"/>
      <c r="O45" s="33"/>
      <c r="P45" s="33"/>
      <c r="Q45" s="33"/>
      <c r="R45" s="33"/>
      <c r="S45" s="33"/>
    </row>
    <row r="46" spans="1:24" ht="18" hidden="1" customHeight="1" x14ac:dyDescent="0.2">
      <c r="A46" s="69" t="s">
        <v>50</v>
      </c>
      <c r="B46" s="34">
        <v>41.871977085004389</v>
      </c>
      <c r="C46" s="34">
        <v>39.886061127681131</v>
      </c>
      <c r="D46" s="34">
        <v>38.026105664914546</v>
      </c>
      <c r="E46" s="34">
        <v>34.758996600000003</v>
      </c>
      <c r="F46" s="34">
        <v>34.9181186</v>
      </c>
      <c r="G46" s="34">
        <v>31.736300499999999</v>
      </c>
      <c r="H46" s="34">
        <v>30.302965054946043</v>
      </c>
      <c r="I46" s="34">
        <v>28.858739787166659</v>
      </c>
      <c r="J46" s="34">
        <v>26.820202025388962</v>
      </c>
      <c r="K46" s="34">
        <v>23.884078924196167</v>
      </c>
      <c r="L46" s="34">
        <v>23.301277469407015</v>
      </c>
      <c r="M46" s="34">
        <v>21.590386646668378</v>
      </c>
      <c r="N46" s="34">
        <v>20.317796431735026</v>
      </c>
      <c r="O46" s="34"/>
      <c r="P46" s="34"/>
      <c r="Q46" s="34"/>
      <c r="R46" s="34"/>
      <c r="S46" s="34">
        <v>19.716391110321165</v>
      </c>
    </row>
    <row r="47" spans="1:24" ht="18" hidden="1" customHeight="1" x14ac:dyDescent="0.25">
      <c r="A47" s="69"/>
      <c r="B47" s="34"/>
      <c r="C47" s="34"/>
      <c r="D47" s="34"/>
      <c r="E47" s="34"/>
      <c r="F47" s="34"/>
      <c r="G47" s="34"/>
      <c r="H47" s="25"/>
      <c r="I47" s="25"/>
      <c r="J47" s="25"/>
      <c r="K47" s="25"/>
      <c r="L47" s="25"/>
      <c r="M47" s="25"/>
      <c r="N47" s="11"/>
      <c r="O47" s="11"/>
      <c r="P47" s="11"/>
      <c r="Q47" s="11"/>
      <c r="R47" s="11"/>
      <c r="S47" s="117"/>
    </row>
    <row r="48" spans="1:24" ht="18" hidden="1" customHeight="1" x14ac:dyDescent="0.2">
      <c r="A48" s="70" t="s">
        <v>10</v>
      </c>
      <c r="B48" s="35">
        <v>60.453670443021693</v>
      </c>
      <c r="C48" s="35">
        <v>58.748394032506198</v>
      </c>
      <c r="D48" s="35">
        <v>58.803562909854442</v>
      </c>
      <c r="E48" s="35">
        <v>53.373885100000003</v>
      </c>
      <c r="F48" s="35">
        <v>58.317313200000001</v>
      </c>
      <c r="G48" s="35">
        <v>52.912962100000001</v>
      </c>
      <c r="H48" s="35">
        <v>48.282034763631003</v>
      </c>
      <c r="I48" s="35">
        <v>47.514109862691292</v>
      </c>
      <c r="J48" s="35">
        <v>47.282812116301436</v>
      </c>
      <c r="K48" s="35">
        <v>47.563331225350666</v>
      </c>
      <c r="L48" s="35">
        <v>40.721516439095566</v>
      </c>
      <c r="M48" s="35">
        <v>37.473396151622147</v>
      </c>
      <c r="N48" s="35">
        <v>39.020885072867145</v>
      </c>
      <c r="O48" s="35"/>
      <c r="P48" s="35"/>
      <c r="Q48" s="35"/>
      <c r="R48" s="35"/>
      <c r="S48" s="35">
        <v>42.105882849895913</v>
      </c>
    </row>
    <row r="49" spans="1:19" ht="18" hidden="1" customHeight="1" x14ac:dyDescent="0.2">
      <c r="A49" s="70" t="s">
        <v>38</v>
      </c>
      <c r="B49" s="35">
        <v>40.399997840475642</v>
      </c>
      <c r="C49" s="35">
        <v>45.154850908516728</v>
      </c>
      <c r="D49" s="35">
        <v>44.90312503391759</v>
      </c>
      <c r="E49" s="35">
        <v>40.271065800000002</v>
      </c>
      <c r="F49" s="35">
        <v>39.647522100000003</v>
      </c>
      <c r="G49" s="35">
        <v>35.771004499999997</v>
      </c>
      <c r="H49" s="35">
        <v>33.330117687238399</v>
      </c>
      <c r="I49" s="35">
        <v>27.608712877394012</v>
      </c>
      <c r="J49" s="35">
        <v>24.597575737731173</v>
      </c>
      <c r="K49" s="35">
        <v>21.593701016288364</v>
      </c>
      <c r="L49" s="35">
        <v>19.246359316914148</v>
      </c>
      <c r="M49" s="35">
        <v>19.949326439345668</v>
      </c>
      <c r="N49" s="35">
        <v>15.36763331038196</v>
      </c>
      <c r="O49" s="35"/>
      <c r="P49" s="35"/>
      <c r="Q49" s="35"/>
      <c r="R49" s="35"/>
      <c r="S49" s="35">
        <v>18.6733581189539</v>
      </c>
    </row>
    <row r="50" spans="1:19" ht="18" hidden="1" customHeight="1" x14ac:dyDescent="0.2">
      <c r="A50" s="70" t="s">
        <v>43</v>
      </c>
      <c r="B50" s="35">
        <v>47.506035745496959</v>
      </c>
      <c r="C50" s="35">
        <v>56.675958934590462</v>
      </c>
      <c r="D50" s="35">
        <v>66.818014963568672</v>
      </c>
      <c r="E50" s="35">
        <v>50.199241999999998</v>
      </c>
      <c r="F50" s="35">
        <v>47.669878599999997</v>
      </c>
      <c r="G50" s="35">
        <v>42.592253700000001</v>
      </c>
      <c r="H50" s="35">
        <v>37.08626895459669</v>
      </c>
      <c r="I50" s="35">
        <v>28.727696146678849</v>
      </c>
      <c r="J50" s="35">
        <v>31.482610044462731</v>
      </c>
      <c r="K50" s="35">
        <v>24.754445873631116</v>
      </c>
      <c r="L50" s="35">
        <v>25.114282468567453</v>
      </c>
      <c r="M50" s="35">
        <v>24.599348041427753</v>
      </c>
      <c r="N50" s="35">
        <v>20.848805345374419</v>
      </c>
      <c r="O50" s="35"/>
      <c r="P50" s="35"/>
      <c r="Q50" s="35"/>
      <c r="R50" s="35"/>
      <c r="S50" s="35">
        <v>18.152588023076753</v>
      </c>
    </row>
    <row r="51" spans="1:19" ht="18" hidden="1" customHeight="1" x14ac:dyDescent="0.2">
      <c r="A51" s="70" t="s">
        <v>17</v>
      </c>
      <c r="B51" s="35">
        <v>27.78891999550213</v>
      </c>
      <c r="C51" s="35">
        <v>24.092103659597075</v>
      </c>
      <c r="D51" s="35">
        <v>21.072428947644944</v>
      </c>
      <c r="E51" s="35">
        <v>22.097673100000002</v>
      </c>
      <c r="F51" s="35">
        <v>19.869556299999999</v>
      </c>
      <c r="G51" s="35">
        <v>19.560715299999998</v>
      </c>
      <c r="H51" s="35">
        <v>22.883628891557443</v>
      </c>
      <c r="I51" s="35">
        <v>19.323700674683419</v>
      </c>
      <c r="J51" s="35">
        <v>19.98534035995629</v>
      </c>
      <c r="K51" s="35">
        <v>18.063932131917944</v>
      </c>
      <c r="L51" s="35">
        <v>18.39825387669686</v>
      </c>
      <c r="M51" s="35">
        <v>14.526678677376509</v>
      </c>
      <c r="N51" s="35">
        <v>14.054035293442777</v>
      </c>
      <c r="O51" s="35"/>
      <c r="P51" s="35"/>
      <c r="Q51" s="35"/>
      <c r="R51" s="35"/>
      <c r="S51" s="35">
        <v>12.973360584487816</v>
      </c>
    </row>
    <row r="52" spans="1:19" ht="18" hidden="1" customHeight="1" x14ac:dyDescent="0.2">
      <c r="A52" s="70" t="s">
        <v>1</v>
      </c>
      <c r="B52" s="35">
        <v>53.756183915696631</v>
      </c>
      <c r="C52" s="35">
        <v>60.952664066391378</v>
      </c>
      <c r="D52" s="35">
        <v>58.793774845504501</v>
      </c>
      <c r="E52" s="35">
        <v>55.7808615</v>
      </c>
      <c r="F52" s="35">
        <v>54.874618699999999</v>
      </c>
      <c r="G52" s="35">
        <v>51.031709900000003</v>
      </c>
      <c r="H52" s="35">
        <v>45.440670121913875</v>
      </c>
      <c r="I52" s="35">
        <v>39.73506384432887</v>
      </c>
      <c r="J52" s="35">
        <v>32.951286892842923</v>
      </c>
      <c r="K52" s="35">
        <v>28.989831368731878</v>
      </c>
      <c r="L52" s="35">
        <v>31.105621272091561</v>
      </c>
      <c r="M52" s="35">
        <v>31.720722429084859</v>
      </c>
      <c r="N52" s="35">
        <v>27.418583349367808</v>
      </c>
      <c r="O52" s="35"/>
      <c r="P52" s="35"/>
      <c r="Q52" s="35"/>
      <c r="R52" s="35"/>
      <c r="S52" s="35">
        <v>28.128228811571791</v>
      </c>
    </row>
    <row r="53" spans="1:19" ht="18" hidden="1" customHeight="1" x14ac:dyDescent="0.2">
      <c r="A53" s="70" t="s">
        <v>8</v>
      </c>
      <c r="B53" s="35">
        <v>51.854491912376879</v>
      </c>
      <c r="C53" s="35">
        <v>56.356773959567583</v>
      </c>
      <c r="D53" s="35">
        <v>57.850261151098159</v>
      </c>
      <c r="E53" s="35">
        <v>51.786648800000002</v>
      </c>
      <c r="F53" s="35">
        <v>51.765830600000001</v>
      </c>
      <c r="G53" s="35">
        <v>49.425695500000003</v>
      </c>
      <c r="H53" s="35">
        <v>45.053453956147635</v>
      </c>
      <c r="I53" s="35">
        <v>37.438729842533384</v>
      </c>
      <c r="J53" s="35">
        <v>37.515122346461794</v>
      </c>
      <c r="K53" s="35">
        <v>31.230154289880513</v>
      </c>
      <c r="L53" s="35">
        <v>30.682694352352836</v>
      </c>
      <c r="M53" s="35">
        <v>29.430319831808138</v>
      </c>
      <c r="N53" s="35">
        <v>25.708402969771672</v>
      </c>
      <c r="O53" s="35"/>
      <c r="P53" s="35"/>
      <c r="Q53" s="35"/>
      <c r="R53" s="35"/>
      <c r="S53" s="35">
        <v>23.566929271808029</v>
      </c>
    </row>
    <row r="54" spans="1:19" ht="18" hidden="1" customHeight="1" x14ac:dyDescent="0.2">
      <c r="A54" s="70" t="s">
        <v>37</v>
      </c>
      <c r="B54" s="35">
        <v>63.595087141227879</v>
      </c>
      <c r="C54" s="35">
        <v>53.644020961423763</v>
      </c>
      <c r="D54" s="35">
        <v>52.403032949327844</v>
      </c>
      <c r="E54" s="35">
        <v>48.169020699999997</v>
      </c>
      <c r="F54" s="35">
        <v>50.163927200000003</v>
      </c>
      <c r="G54" s="35">
        <v>44.165896799999999</v>
      </c>
      <c r="H54" s="35">
        <v>40.889953605009737</v>
      </c>
      <c r="I54" s="35">
        <v>37.971048139162001</v>
      </c>
      <c r="J54" s="35">
        <v>29.90892013902436</v>
      </c>
      <c r="K54" s="35">
        <v>28.531547163325747</v>
      </c>
      <c r="L54" s="35">
        <v>24.424383790741292</v>
      </c>
      <c r="M54" s="35">
        <v>22.776370258237169</v>
      </c>
      <c r="N54" s="35">
        <v>21.374312899753498</v>
      </c>
      <c r="O54" s="35"/>
      <c r="P54" s="35"/>
      <c r="Q54" s="35"/>
      <c r="R54" s="35"/>
      <c r="S54" s="35">
        <v>17.679442611056622</v>
      </c>
    </row>
    <row r="55" spans="1:19" ht="18" hidden="1" customHeight="1" x14ac:dyDescent="0.2">
      <c r="A55" s="70" t="s">
        <v>2</v>
      </c>
      <c r="B55" s="35">
        <v>86.765153972634252</v>
      </c>
      <c r="C55" s="35">
        <v>79.869065482226446</v>
      </c>
      <c r="D55" s="35">
        <v>77.655027922364582</v>
      </c>
      <c r="E55" s="35">
        <v>73.582793100000004</v>
      </c>
      <c r="F55" s="35">
        <v>76.288725099999994</v>
      </c>
      <c r="G55" s="35">
        <v>70.5025969</v>
      </c>
      <c r="H55" s="35">
        <v>60.115582783900152</v>
      </c>
      <c r="I55" s="35">
        <v>50.477779169047423</v>
      </c>
      <c r="J55" s="35">
        <v>44.55741342729646</v>
      </c>
      <c r="K55" s="35">
        <v>42.325473101221611</v>
      </c>
      <c r="L55" s="35">
        <v>34.701601184690297</v>
      </c>
      <c r="M55" s="35">
        <v>33.215612426110951</v>
      </c>
      <c r="N55" s="35">
        <v>30.238526630395153</v>
      </c>
      <c r="O55" s="35"/>
      <c r="P55" s="35"/>
      <c r="Q55" s="35"/>
      <c r="R55" s="35"/>
      <c r="S55" s="35">
        <v>31.110059485937224</v>
      </c>
    </row>
    <row r="56" spans="1:19" ht="18" hidden="1" customHeight="1" x14ac:dyDescent="0.2">
      <c r="A56" s="70" t="s">
        <v>7</v>
      </c>
      <c r="B56" s="35">
        <v>60.912932846282182</v>
      </c>
      <c r="C56" s="35">
        <v>65.188174840287033</v>
      </c>
      <c r="D56" s="35">
        <v>67.480936726303483</v>
      </c>
      <c r="E56" s="35">
        <v>61.549100500000002</v>
      </c>
      <c r="F56" s="35">
        <v>59.850916499999997</v>
      </c>
      <c r="G56" s="35">
        <v>59.838329000000002</v>
      </c>
      <c r="H56" s="35">
        <v>46.098479243964356</v>
      </c>
      <c r="I56" s="35">
        <v>35.516637542783897</v>
      </c>
      <c r="J56" s="35">
        <v>31.172306672724329</v>
      </c>
      <c r="K56" s="35">
        <v>27.800292894629507</v>
      </c>
      <c r="L56" s="35">
        <v>28.942377082253238</v>
      </c>
      <c r="M56" s="35">
        <v>27.804713322036442</v>
      </c>
      <c r="N56" s="35">
        <v>26.08439673664083</v>
      </c>
      <c r="O56" s="35"/>
      <c r="P56" s="35"/>
      <c r="Q56" s="35"/>
      <c r="R56" s="35"/>
      <c r="S56" s="35">
        <v>28.365684906683232</v>
      </c>
    </row>
    <row r="57" spans="1:19" ht="18" hidden="1" customHeight="1" x14ac:dyDescent="0.2">
      <c r="A57" s="70" t="s">
        <v>19</v>
      </c>
      <c r="B57" s="35">
        <v>32.075340327259148</v>
      </c>
      <c r="C57" s="35">
        <v>26.3485117492862</v>
      </c>
      <c r="D57" s="35">
        <v>24.350386311413629</v>
      </c>
      <c r="E57" s="35">
        <v>21.523453</v>
      </c>
      <c r="F57" s="35">
        <v>22.755542200000001</v>
      </c>
      <c r="G57" s="35">
        <v>16.567978700000001</v>
      </c>
      <c r="H57" s="35">
        <v>22.482883319558951</v>
      </c>
      <c r="I57" s="35">
        <v>31.301761247090941</v>
      </c>
      <c r="J57" s="35">
        <v>22.118080986886145</v>
      </c>
      <c r="K57" s="35">
        <v>19.409548600395976</v>
      </c>
      <c r="L57" s="35">
        <v>18.143333009748225</v>
      </c>
      <c r="M57" s="35">
        <v>14.16363718285557</v>
      </c>
      <c r="N57" s="35">
        <v>13.987596944673285</v>
      </c>
      <c r="O57" s="35"/>
      <c r="P57" s="35"/>
      <c r="Q57" s="35"/>
      <c r="R57" s="35"/>
      <c r="S57" s="35">
        <v>11.405648637759244</v>
      </c>
    </row>
    <row r="58" spans="1:19" ht="18" hidden="1" customHeight="1" x14ac:dyDescent="0.2">
      <c r="A58" s="70" t="s">
        <v>13</v>
      </c>
      <c r="B58" s="35">
        <v>43.561346295074607</v>
      </c>
      <c r="C58" s="35">
        <v>40.584742518078293</v>
      </c>
      <c r="D58" s="35">
        <v>43.040415217266165</v>
      </c>
      <c r="E58" s="35">
        <v>41.3101986</v>
      </c>
      <c r="F58" s="35">
        <v>41.474651100000003</v>
      </c>
      <c r="G58" s="35">
        <v>38.225141100000002</v>
      </c>
      <c r="H58" s="35">
        <v>37.940185061628441</v>
      </c>
      <c r="I58" s="35">
        <v>36.778594245535196</v>
      </c>
      <c r="J58" s="35">
        <v>34.164444502986598</v>
      </c>
      <c r="K58" s="35">
        <v>28.408229021836288</v>
      </c>
      <c r="L58" s="35">
        <v>29.094304048279902</v>
      </c>
      <c r="M58" s="35">
        <v>26.315276560504628</v>
      </c>
      <c r="N58" s="35">
        <v>26.075572290047205</v>
      </c>
      <c r="O58" s="35"/>
      <c r="P58" s="35"/>
      <c r="Q58" s="35"/>
      <c r="R58" s="35"/>
      <c r="S58" s="35">
        <v>23.579939719407594</v>
      </c>
    </row>
    <row r="59" spans="1:19" ht="18" hidden="1" customHeight="1" x14ac:dyDescent="0.2">
      <c r="A59" s="70" t="s">
        <v>15</v>
      </c>
      <c r="B59" s="35">
        <v>34.933861282597896</v>
      </c>
      <c r="C59" s="35">
        <v>35.470682037259387</v>
      </c>
      <c r="D59" s="35">
        <v>31.446087110403138</v>
      </c>
      <c r="E59" s="35">
        <v>31.363568300000001</v>
      </c>
      <c r="F59" s="35">
        <v>27.921884299999999</v>
      </c>
      <c r="G59" s="35">
        <v>24.7919342</v>
      </c>
      <c r="H59" s="35">
        <v>23.610165256966813</v>
      </c>
      <c r="I59" s="35">
        <v>23.712637426467495</v>
      </c>
      <c r="J59" s="35">
        <v>20.292814237359622</v>
      </c>
      <c r="K59" s="35">
        <v>19.058441302386495</v>
      </c>
      <c r="L59" s="35">
        <v>14.258614459295549</v>
      </c>
      <c r="M59" s="35">
        <v>16.841224433919233</v>
      </c>
      <c r="N59" s="35">
        <v>12.732699160992082</v>
      </c>
      <c r="O59" s="35"/>
      <c r="P59" s="35"/>
      <c r="Q59" s="35"/>
      <c r="R59" s="35"/>
      <c r="S59" s="35">
        <v>12.405538660985354</v>
      </c>
    </row>
    <row r="60" spans="1:19" ht="18" hidden="1" customHeight="1" x14ac:dyDescent="0.2">
      <c r="A60" s="70" t="s">
        <v>14</v>
      </c>
      <c r="B60" s="35">
        <v>38.738375385731565</v>
      </c>
      <c r="C60" s="35">
        <v>23.693836152223508</v>
      </c>
      <c r="D60" s="35">
        <v>28.251223415494245</v>
      </c>
      <c r="E60" s="35">
        <v>24.6600967</v>
      </c>
      <c r="F60" s="35">
        <v>23.649656100000001</v>
      </c>
      <c r="G60" s="35">
        <v>20.163813399999999</v>
      </c>
      <c r="H60" s="35">
        <v>22.470930624847217</v>
      </c>
      <c r="I60" s="35">
        <v>19.893710564340967</v>
      </c>
      <c r="J60" s="35">
        <v>18.755437986465328</v>
      </c>
      <c r="K60" s="35">
        <v>18.955228185532906</v>
      </c>
      <c r="L60" s="35">
        <v>22.091018700229153</v>
      </c>
      <c r="M60" s="35">
        <v>19.274478098741035</v>
      </c>
      <c r="N60" s="35">
        <v>14.44758051835662</v>
      </c>
      <c r="O60" s="35"/>
      <c r="P60" s="35"/>
      <c r="Q60" s="35"/>
      <c r="R60" s="35"/>
      <c r="S60" s="35">
        <v>13.749721408096615</v>
      </c>
    </row>
    <row r="61" spans="1:19" ht="18" hidden="1" customHeight="1" x14ac:dyDescent="0.2">
      <c r="A61" s="70" t="s">
        <v>44</v>
      </c>
      <c r="B61" s="35">
        <v>26.097155211934393</v>
      </c>
      <c r="C61" s="35">
        <v>22.391581117850826</v>
      </c>
      <c r="D61" s="35">
        <v>17.157255849848795</v>
      </c>
      <c r="E61" s="35">
        <v>17.575145899999999</v>
      </c>
      <c r="F61" s="35">
        <v>18.833118500000001</v>
      </c>
      <c r="G61" s="35">
        <v>15.0230151</v>
      </c>
      <c r="H61" s="35">
        <v>13.842062139463263</v>
      </c>
      <c r="I61" s="35">
        <v>14.573291815488547</v>
      </c>
      <c r="J61" s="35">
        <v>14.446144297765697</v>
      </c>
      <c r="K61" s="35">
        <v>11.18453679718656</v>
      </c>
      <c r="L61" s="35">
        <v>12.631744403653702</v>
      </c>
      <c r="M61" s="35">
        <v>10.51520667711439</v>
      </c>
      <c r="N61" s="35">
        <v>10.33725100348898</v>
      </c>
      <c r="O61" s="35"/>
      <c r="P61" s="35"/>
      <c r="Q61" s="35"/>
      <c r="R61" s="35"/>
      <c r="S61" s="35">
        <v>10.319093405517439</v>
      </c>
    </row>
    <row r="62" spans="1:19" ht="18" hidden="1" customHeight="1" x14ac:dyDescent="0.2">
      <c r="A62" s="70" t="s">
        <v>11</v>
      </c>
      <c r="B62" s="35">
        <v>62.206844910402481</v>
      </c>
      <c r="C62" s="35">
        <v>61.817314787370996</v>
      </c>
      <c r="D62" s="35">
        <v>66.427912205937133</v>
      </c>
      <c r="E62" s="35">
        <v>55.589937200000001</v>
      </c>
      <c r="F62" s="35">
        <v>62.713948600000002</v>
      </c>
      <c r="G62" s="35">
        <v>60.435449200000001</v>
      </c>
      <c r="H62" s="35">
        <v>67.972276380302347</v>
      </c>
      <c r="I62" s="35">
        <v>67.133108096882864</v>
      </c>
      <c r="J62" s="35">
        <v>67.681570317608774</v>
      </c>
      <c r="K62" s="35">
        <v>64.543382084446947</v>
      </c>
      <c r="L62" s="35">
        <v>63.265052347253736</v>
      </c>
      <c r="M62" s="35">
        <v>60.327512620509474</v>
      </c>
      <c r="N62" s="35">
        <v>57.388689279386909</v>
      </c>
      <c r="O62" s="35"/>
      <c r="P62" s="35"/>
      <c r="Q62" s="35"/>
      <c r="R62" s="35"/>
      <c r="S62" s="35">
        <v>58.279738340484492</v>
      </c>
    </row>
    <row r="63" spans="1:19" ht="18" hidden="1" customHeight="1" x14ac:dyDescent="0.2">
      <c r="A63" s="70" t="s">
        <v>18</v>
      </c>
      <c r="B63" s="35">
        <v>54.495392089158329</v>
      </c>
      <c r="C63" s="35">
        <v>57.053847430351261</v>
      </c>
      <c r="D63" s="35">
        <v>50.721340455927262</v>
      </c>
      <c r="E63" s="35">
        <v>48.073872399999999</v>
      </c>
      <c r="F63" s="35">
        <v>39.895819000000003</v>
      </c>
      <c r="G63" s="35">
        <v>41.4366305</v>
      </c>
      <c r="H63" s="35">
        <v>37.206959898177743</v>
      </c>
      <c r="I63" s="35">
        <v>38.450194396031463</v>
      </c>
      <c r="J63" s="35">
        <v>34.45716103932795</v>
      </c>
      <c r="K63" s="35">
        <v>32.003026037896305</v>
      </c>
      <c r="L63" s="35">
        <v>32.310617336376552</v>
      </c>
      <c r="M63" s="35">
        <v>29.366685059640592</v>
      </c>
      <c r="N63" s="35">
        <v>28.159029914550668</v>
      </c>
      <c r="O63" s="35"/>
      <c r="P63" s="35"/>
      <c r="Q63" s="35"/>
      <c r="R63" s="35"/>
      <c r="S63" s="35">
        <v>30.222460168243018</v>
      </c>
    </row>
    <row r="64" spans="1:19" ht="18" hidden="1" customHeight="1" x14ac:dyDescent="0.2">
      <c r="A64" s="70" t="s">
        <v>16</v>
      </c>
      <c r="B64" s="35">
        <v>36.998410375055855</v>
      </c>
      <c r="C64" s="35">
        <v>27.304620878612628</v>
      </c>
      <c r="D64" s="35">
        <v>22.256177041762996</v>
      </c>
      <c r="E64" s="35">
        <v>25.816828600000001</v>
      </c>
      <c r="F64" s="35">
        <v>22.020083400000001</v>
      </c>
      <c r="G64" s="35">
        <v>19.1268703</v>
      </c>
      <c r="H64" s="35">
        <v>24.38032676254852</v>
      </c>
      <c r="I64" s="35">
        <v>19.140523670052836</v>
      </c>
      <c r="J64" s="35">
        <v>16.129352826398403</v>
      </c>
      <c r="K64" s="35">
        <v>16.66611998878729</v>
      </c>
      <c r="L64" s="35">
        <v>13.642180951525017</v>
      </c>
      <c r="M64" s="35">
        <v>14.032545105588989</v>
      </c>
      <c r="N64" s="35">
        <v>11.204121305880816</v>
      </c>
      <c r="O64" s="35"/>
      <c r="P64" s="35"/>
      <c r="Q64" s="35"/>
      <c r="R64" s="35"/>
      <c r="S64" s="35">
        <v>9.6493169039565743</v>
      </c>
    </row>
    <row r="65" spans="1:19" ht="18" hidden="1" customHeight="1" x14ac:dyDescent="0.2">
      <c r="A65" s="70" t="s">
        <v>9</v>
      </c>
      <c r="B65" s="35">
        <v>71.456361994120925</v>
      </c>
      <c r="C65" s="35">
        <v>72.427127151476313</v>
      </c>
      <c r="D65" s="35">
        <v>62.189861471599833</v>
      </c>
      <c r="E65" s="35">
        <v>64.423447499999995</v>
      </c>
      <c r="F65" s="35">
        <v>63.384335800000002</v>
      </c>
      <c r="G65" s="35">
        <v>58.567371100000003</v>
      </c>
      <c r="H65" s="35">
        <v>61.064924011092685</v>
      </c>
      <c r="I65" s="35">
        <v>59.960534683384715</v>
      </c>
      <c r="J65" s="35">
        <v>53.553586166769094</v>
      </c>
      <c r="K65" s="35">
        <v>50.078385181111436</v>
      </c>
      <c r="L65" s="35">
        <v>47.722003438679131</v>
      </c>
      <c r="M65" s="35">
        <v>48.391431651562151</v>
      </c>
      <c r="N65" s="35">
        <v>48.934110413485058</v>
      </c>
      <c r="O65" s="35"/>
      <c r="P65" s="35"/>
      <c r="Q65" s="35"/>
      <c r="R65" s="35"/>
      <c r="S65" s="35">
        <v>47.433109173882585</v>
      </c>
    </row>
    <row r="66" spans="1:19" ht="18" hidden="1" customHeight="1" x14ac:dyDescent="0.2">
      <c r="A66" s="70" t="s">
        <v>39</v>
      </c>
      <c r="B66" s="35">
        <v>53.011986868516146</v>
      </c>
      <c r="C66" s="35">
        <v>54.477257863814373</v>
      </c>
      <c r="D66" s="35">
        <v>54.791940962203455</v>
      </c>
      <c r="E66" s="35">
        <v>47.540441899999998</v>
      </c>
      <c r="F66" s="35">
        <v>47.051070899999999</v>
      </c>
      <c r="G66" s="35">
        <v>41.2845485</v>
      </c>
      <c r="H66" s="35">
        <v>36.531548860027812</v>
      </c>
      <c r="I66" s="35">
        <v>37.24216500086871</v>
      </c>
      <c r="J66" s="35">
        <v>34.557306697051935</v>
      </c>
      <c r="K66" s="35">
        <v>31.327804742626228</v>
      </c>
      <c r="L66" s="35">
        <v>30.472483168566857</v>
      </c>
      <c r="M66" s="35">
        <v>28.808724889603585</v>
      </c>
      <c r="N66" s="35">
        <v>28.961974249854169</v>
      </c>
      <c r="O66" s="35"/>
      <c r="P66" s="35"/>
      <c r="Q66" s="35"/>
      <c r="R66" s="35"/>
      <c r="S66" s="35">
        <v>26.362312257689496</v>
      </c>
    </row>
    <row r="67" spans="1:19" ht="18" hidden="1" customHeight="1" x14ac:dyDescent="0.2">
      <c r="A67" s="99" t="s">
        <v>3</v>
      </c>
      <c r="B67" s="34">
        <v>49.681757998435486</v>
      </c>
      <c r="C67" s="34">
        <v>53.005378614139595</v>
      </c>
      <c r="D67" s="34">
        <v>47.382209973336707</v>
      </c>
      <c r="E67" s="34">
        <v>42.965432900000003</v>
      </c>
      <c r="F67" s="34">
        <v>40.877496000000001</v>
      </c>
      <c r="G67" s="34">
        <v>42.7449242</v>
      </c>
      <c r="H67" s="34">
        <v>38.375098887347036</v>
      </c>
      <c r="I67" s="34">
        <v>36.922998429952692</v>
      </c>
      <c r="J67" s="34">
        <v>32.790776154535472</v>
      </c>
      <c r="K67" s="34">
        <v>30.351569583220734</v>
      </c>
      <c r="L67" s="34">
        <v>28.4005375578597</v>
      </c>
      <c r="M67" s="34">
        <v>27.676745155205719</v>
      </c>
      <c r="N67" s="34">
        <v>28.437916862808382</v>
      </c>
      <c r="O67" s="34"/>
      <c r="P67" s="34"/>
      <c r="Q67" s="34"/>
      <c r="R67" s="34"/>
      <c r="S67" s="34">
        <v>26.086353364218901</v>
      </c>
    </row>
    <row r="68" spans="1:19" ht="18" hidden="1" customHeight="1" x14ac:dyDescent="0.2">
      <c r="A68" s="70" t="s">
        <v>12</v>
      </c>
      <c r="B68" s="35">
        <v>59.86847843515347</v>
      </c>
      <c r="C68" s="35">
        <v>54.982543266633193</v>
      </c>
      <c r="D68" s="35">
        <v>54.491250648785169</v>
      </c>
      <c r="E68" s="35">
        <v>52.981712399999999</v>
      </c>
      <c r="F68" s="35">
        <v>53.708132999999997</v>
      </c>
      <c r="G68" s="35">
        <v>50.082977700000001</v>
      </c>
      <c r="H68" s="35">
        <v>49.616720811538045</v>
      </c>
      <c r="I68" s="35">
        <v>49.305731714601542</v>
      </c>
      <c r="J68" s="35">
        <v>45.741317468407821</v>
      </c>
      <c r="K68" s="35">
        <v>43.907103162150229</v>
      </c>
      <c r="L68" s="35">
        <v>42.987379930499912</v>
      </c>
      <c r="M68" s="35">
        <v>39.982395877023208</v>
      </c>
      <c r="N68" s="35">
        <v>41.318393065876784</v>
      </c>
      <c r="O68" s="35"/>
      <c r="P68" s="35"/>
      <c r="Q68" s="35"/>
      <c r="R68" s="35"/>
      <c r="S68" s="35">
        <v>40.212764577998357</v>
      </c>
    </row>
    <row r="69" spans="1:19" ht="7.5" hidden="1" customHeight="1" x14ac:dyDescent="0.2">
      <c r="A69" s="70" t="s">
        <v>4</v>
      </c>
      <c r="B69" s="35">
        <v>21.518345016006343</v>
      </c>
      <c r="C69" s="35">
        <v>22.467148102324458</v>
      </c>
      <c r="D69" s="35">
        <v>15.503961146372557</v>
      </c>
      <c r="E69" s="35">
        <v>12.537243800000001</v>
      </c>
      <c r="F69" s="35">
        <v>11.7697269</v>
      </c>
      <c r="G69" s="35">
        <v>9.3940170999999992</v>
      </c>
      <c r="H69" s="35">
        <v>17.82514438481796</v>
      </c>
      <c r="I69" s="35">
        <v>15.27341069669521</v>
      </c>
      <c r="J69" s="35">
        <v>14.502448078503946</v>
      </c>
      <c r="K69" s="35">
        <v>14.46663804231482</v>
      </c>
      <c r="L69" s="35">
        <v>12.019742591452394</v>
      </c>
      <c r="M69" s="35">
        <v>12.590361767655438</v>
      </c>
      <c r="N69" s="35">
        <v>8.0490578278351457</v>
      </c>
      <c r="O69" s="35"/>
      <c r="P69" s="35"/>
      <c r="Q69" s="35"/>
      <c r="R69" s="35"/>
      <c r="S69" s="35">
        <v>10.510682668122971</v>
      </c>
    </row>
    <row r="70" spans="1:19" ht="42" hidden="1" customHeight="1" x14ac:dyDescent="0.2">
      <c r="A70" s="70" t="s">
        <v>0</v>
      </c>
      <c r="B70" s="35">
        <v>52.780608473300816</v>
      </c>
      <c r="C70" s="35">
        <v>51.636697315019589</v>
      </c>
      <c r="D70" s="35">
        <v>50.410975506953847</v>
      </c>
      <c r="E70" s="35">
        <v>49.920173300000002</v>
      </c>
      <c r="F70" s="35">
        <v>44.283886099999997</v>
      </c>
      <c r="G70" s="35">
        <v>50.384479399999996</v>
      </c>
      <c r="H70" s="35">
        <v>43.542413408319348</v>
      </c>
      <c r="I70" s="35">
        <v>41.323808392130978</v>
      </c>
      <c r="J70" s="35">
        <v>33.188397067938347</v>
      </c>
      <c r="K70" s="35">
        <v>32.597223763486937</v>
      </c>
      <c r="L70" s="35">
        <v>31.581764401751062</v>
      </c>
      <c r="M70" s="35">
        <v>29.576206943876198</v>
      </c>
      <c r="N70" s="35">
        <v>29.68914054500366</v>
      </c>
      <c r="O70" s="35"/>
      <c r="P70" s="35"/>
      <c r="Q70" s="35"/>
      <c r="R70" s="35"/>
      <c r="S70" s="35">
        <v>30.308321695436771</v>
      </c>
    </row>
    <row r="71" spans="1:19" hidden="1" x14ac:dyDescent="0.2">
      <c r="A71" s="70" t="s">
        <v>42</v>
      </c>
      <c r="B71" s="110">
        <v>61.322805535823086</v>
      </c>
      <c r="C71" s="35">
        <v>55.277758695327321</v>
      </c>
      <c r="D71" s="35">
        <v>55.430497899601455</v>
      </c>
      <c r="E71" s="35">
        <v>48.231068499999999</v>
      </c>
      <c r="F71" s="35">
        <v>48.737676</v>
      </c>
      <c r="G71" s="35">
        <v>54.514602099999998</v>
      </c>
      <c r="H71" s="35">
        <v>66.565984135519955</v>
      </c>
      <c r="I71" s="35">
        <v>68.535775304230754</v>
      </c>
      <c r="J71" s="35">
        <v>66.938993483488289</v>
      </c>
      <c r="K71" s="35">
        <v>69.032461748952727</v>
      </c>
      <c r="L71" s="35">
        <v>54.817842704968015</v>
      </c>
      <c r="M71" s="35">
        <v>50.022577537445379</v>
      </c>
      <c r="N71" s="35">
        <v>51.967299860658677</v>
      </c>
      <c r="O71" s="35"/>
      <c r="P71" s="35"/>
      <c r="Q71" s="35"/>
      <c r="R71" s="35"/>
      <c r="S71" s="35">
        <v>50.675688064872567</v>
      </c>
    </row>
    <row r="72" spans="1:19" ht="13.5" hidden="1" x14ac:dyDescent="0.25">
      <c r="A72" s="71"/>
      <c r="B72" s="72"/>
      <c r="C72" s="73"/>
      <c r="D72" s="73"/>
      <c r="E72" s="73"/>
      <c r="F72" s="73"/>
      <c r="G72" s="73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</row>
    <row r="73" spans="1:19" hidden="1" x14ac:dyDescent="0.2">
      <c r="A73" s="492" t="s">
        <v>98</v>
      </c>
      <c r="B73" s="492"/>
      <c r="C73" s="492"/>
      <c r="D73" s="492"/>
      <c r="E73" s="492"/>
      <c r="F73" s="492"/>
      <c r="G73" s="492"/>
      <c r="H73" s="492"/>
      <c r="I73" s="492"/>
      <c r="J73" s="492"/>
      <c r="K73" s="492"/>
      <c r="L73" s="492"/>
      <c r="M73" s="492"/>
      <c r="N73" s="492"/>
      <c r="O73" s="492"/>
      <c r="P73" s="492"/>
      <c r="Q73" s="492"/>
      <c r="R73" s="492"/>
      <c r="S73" s="492"/>
    </row>
    <row r="74" spans="1:19" hidden="1" x14ac:dyDescent="0.2">
      <c r="A74" s="489" t="s">
        <v>51</v>
      </c>
      <c r="B74" s="489"/>
      <c r="C74" s="489"/>
      <c r="D74" s="489"/>
      <c r="E74" s="489"/>
      <c r="F74" s="489"/>
      <c r="G74" s="489"/>
      <c r="H74" s="489"/>
      <c r="I74" s="489"/>
      <c r="J74" s="489"/>
      <c r="K74" s="489"/>
      <c r="L74" s="489"/>
      <c r="M74" s="489"/>
      <c r="N74" s="489"/>
      <c r="O74" s="489"/>
      <c r="P74" s="489"/>
      <c r="Q74" s="489"/>
      <c r="R74" s="489"/>
      <c r="S74" s="489"/>
    </row>
    <row r="75" spans="1:19" hidden="1" x14ac:dyDescent="0.2"/>
    <row r="78" spans="1:19" x14ac:dyDescent="0.2">
      <c r="G78" s="137"/>
    </row>
    <row r="79" spans="1:19" x14ac:dyDescent="0.2">
      <c r="K79" s="65">
        <v>18.653234943752203</v>
      </c>
      <c r="L79" s="65">
        <v>17.987799640927378</v>
      </c>
      <c r="M79" s="65">
        <v>17.2407417502355</v>
      </c>
      <c r="N79" s="65">
        <v>18.759890460315027</v>
      </c>
      <c r="O79" s="65">
        <v>2.1538918669958358</v>
      </c>
    </row>
    <row r="80" spans="1:19" x14ac:dyDescent="0.2">
      <c r="K80" s="140"/>
      <c r="L80" s="140"/>
      <c r="M80" s="140"/>
      <c r="N80" s="140"/>
      <c r="O80" s="140"/>
    </row>
    <row r="81" spans="11:15" x14ac:dyDescent="0.2">
      <c r="K81" s="149">
        <v>36.404444909930369</v>
      </c>
      <c r="L81" s="149">
        <v>35.346191464579888</v>
      </c>
      <c r="M81" s="149">
        <v>30.015097526331964</v>
      </c>
      <c r="N81" s="149">
        <v>41.068515784812575</v>
      </c>
      <c r="O81" s="149">
        <v>8.004940627545718</v>
      </c>
    </row>
    <row r="96" spans="11:15" x14ac:dyDescent="0.2">
      <c r="K96" s="149">
        <v>8.3852711332745535</v>
      </c>
      <c r="L96" s="149">
        <v>8.0698743890978033</v>
      </c>
      <c r="M96" s="149">
        <v>6.5661911100035901</v>
      </c>
      <c r="N96" s="149">
        <v>9.8814888594932899</v>
      </c>
      <c r="O96" s="149">
        <v>10.430422158099008</v>
      </c>
    </row>
    <row r="97" spans="11:15" x14ac:dyDescent="0.2">
      <c r="K97" s="149">
        <v>17.581902051382432</v>
      </c>
      <c r="L97" s="149">
        <v>19.316154049165224</v>
      </c>
      <c r="M97" s="149">
        <v>16.00632386330993</v>
      </c>
      <c r="N97" s="149">
        <v>23.121992088040614</v>
      </c>
      <c r="O97" s="149">
        <v>9.3903470734952705</v>
      </c>
    </row>
  </sheetData>
  <mergeCells count="38">
    <mergeCell ref="A73:S73"/>
    <mergeCell ref="A74:S74"/>
    <mergeCell ref="S42:S44"/>
    <mergeCell ref="K42:K44"/>
    <mergeCell ref="L42:L44"/>
    <mergeCell ref="M42:M44"/>
    <mergeCell ref="N42:N44"/>
    <mergeCell ref="F42:F44"/>
    <mergeCell ref="G42:G44"/>
    <mergeCell ref="H42:H44"/>
    <mergeCell ref="I42:I44"/>
    <mergeCell ref="J42:J44"/>
    <mergeCell ref="A42:A44"/>
    <mergeCell ref="B42:B44"/>
    <mergeCell ref="C42:C44"/>
    <mergeCell ref="D42:D44"/>
    <mergeCell ref="E42:E44"/>
    <mergeCell ref="A35:V35"/>
    <mergeCell ref="G4:G6"/>
    <mergeCell ref="H4:H6"/>
    <mergeCell ref="I4:I6"/>
    <mergeCell ref="J4:J6"/>
    <mergeCell ref="K4:K6"/>
    <mergeCell ref="L4:L6"/>
    <mergeCell ref="A4:A6"/>
    <mergeCell ref="B4:B6"/>
    <mergeCell ref="C4:C6"/>
    <mergeCell ref="A34:V34"/>
    <mergeCell ref="D4:D6"/>
    <mergeCell ref="E4:E6"/>
    <mergeCell ref="F4:F6"/>
    <mergeCell ref="S4:V4"/>
    <mergeCell ref="S5:S6"/>
    <mergeCell ref="T5:U5"/>
    <mergeCell ref="V5:V6"/>
    <mergeCell ref="M4:M6"/>
    <mergeCell ref="N4:N6"/>
    <mergeCell ref="O4:O6"/>
  </mergeCells>
  <printOptions horizontalCentered="1"/>
  <pageMargins left="1.1811023622047245" right="0.98425196850393704" top="0.98425196850393704" bottom="0.98425196850393704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4"/>
  <sheetViews>
    <sheetView showGridLines="0" zoomScaleNormal="100" workbookViewId="0">
      <selection sqref="A1:M1"/>
    </sheetView>
  </sheetViews>
  <sheetFormatPr baseColWidth="10" defaultRowHeight="12.75" x14ac:dyDescent="0.2"/>
  <cols>
    <col min="1" max="1" width="15.140625" style="137" customWidth="1"/>
    <col min="2" max="2" width="8.5703125" style="137" customWidth="1"/>
    <col min="3" max="3" width="5" style="137" customWidth="1"/>
    <col min="4" max="4" width="2.140625" style="137" customWidth="1"/>
    <col min="5" max="5" width="8.5703125" style="137" customWidth="1"/>
    <col min="6" max="6" width="5" style="137" customWidth="1"/>
    <col min="7" max="7" width="2.140625" style="137" customWidth="1"/>
    <col min="8" max="8" width="8.5703125" style="137" customWidth="1"/>
    <col min="9" max="9" width="5" style="137" customWidth="1"/>
    <col min="10" max="10" width="2.140625" style="137" customWidth="1"/>
    <col min="11" max="13" width="7.140625" style="137" customWidth="1"/>
    <col min="14" max="14" width="11.42578125" style="137"/>
    <col min="15" max="28" width="5.5703125" style="137" customWidth="1"/>
    <col min="29" max="16384" width="11.42578125" style="137"/>
  </cols>
  <sheetData>
    <row r="1" spans="1:18" ht="12" customHeight="1" x14ac:dyDescent="0.2">
      <c r="A1" s="503" t="s">
        <v>208</v>
      </c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  <c r="M1" s="503"/>
    </row>
    <row r="2" spans="1:18" ht="12.75" customHeight="1" x14ac:dyDescent="0.2">
      <c r="A2" s="503" t="s">
        <v>210</v>
      </c>
      <c r="B2" s="503"/>
      <c r="C2" s="503"/>
      <c r="D2" s="503"/>
      <c r="E2" s="503"/>
      <c r="F2" s="503"/>
      <c r="G2" s="503"/>
      <c r="H2" s="503"/>
      <c r="I2" s="503"/>
      <c r="J2" s="503"/>
      <c r="K2" s="503"/>
      <c r="L2" s="503"/>
      <c r="M2" s="503"/>
      <c r="R2" s="171"/>
    </row>
    <row r="3" spans="1:18" ht="9.75" customHeight="1" x14ac:dyDescent="0.25">
      <c r="A3" s="358" t="s">
        <v>201</v>
      </c>
      <c r="B3" s="236"/>
      <c r="C3" s="237"/>
      <c r="D3" s="238"/>
      <c r="E3" s="238"/>
      <c r="F3" s="238"/>
      <c r="G3" s="238"/>
      <c r="H3" s="238"/>
      <c r="I3" s="238"/>
      <c r="J3" s="238"/>
      <c r="K3" s="239"/>
      <c r="L3" s="239"/>
      <c r="M3" s="239"/>
      <c r="N3" s="171"/>
    </row>
    <row r="4" spans="1:18" ht="5.0999999999999996" customHeight="1" x14ac:dyDescent="0.2">
      <c r="A4" s="240"/>
      <c r="B4" s="240"/>
      <c r="C4" s="240"/>
      <c r="D4" s="241"/>
      <c r="E4" s="241"/>
      <c r="F4" s="241"/>
      <c r="G4" s="241"/>
      <c r="H4" s="241"/>
      <c r="I4" s="241"/>
      <c r="J4" s="241"/>
      <c r="K4" s="242"/>
      <c r="L4" s="242"/>
      <c r="M4" s="242"/>
    </row>
    <row r="5" spans="1:18" ht="30.75" customHeight="1" x14ac:dyDescent="0.2">
      <c r="A5" s="501" t="s">
        <v>322</v>
      </c>
      <c r="B5" s="499">
        <v>1993</v>
      </c>
      <c r="C5" s="450"/>
      <c r="D5" s="243"/>
      <c r="E5" s="450">
        <v>2007</v>
      </c>
      <c r="F5" s="450"/>
      <c r="G5" s="243"/>
      <c r="H5" s="450">
        <v>2017</v>
      </c>
      <c r="I5" s="450"/>
      <c r="J5" s="243"/>
      <c r="K5" s="457" t="s">
        <v>326</v>
      </c>
      <c r="L5" s="457"/>
      <c r="M5" s="457"/>
    </row>
    <row r="6" spans="1:18" ht="36" customHeight="1" x14ac:dyDescent="0.2">
      <c r="A6" s="502"/>
      <c r="B6" s="386" t="s">
        <v>327</v>
      </c>
      <c r="C6" s="208" t="s">
        <v>147</v>
      </c>
      <c r="D6" s="219"/>
      <c r="E6" s="208" t="s">
        <v>327</v>
      </c>
      <c r="F6" s="208" t="s">
        <v>147</v>
      </c>
      <c r="G6" s="219"/>
      <c r="H6" s="208" t="s">
        <v>327</v>
      </c>
      <c r="I6" s="208" t="s">
        <v>147</v>
      </c>
      <c r="J6" s="219"/>
      <c r="K6" s="208" t="s">
        <v>148</v>
      </c>
      <c r="L6" s="208" t="s">
        <v>149</v>
      </c>
      <c r="M6" s="208" t="s">
        <v>150</v>
      </c>
    </row>
    <row r="7" spans="1:18" ht="8.1" customHeight="1" x14ac:dyDescent="0.25">
      <c r="A7" s="309"/>
      <c r="B7" s="387"/>
      <c r="C7" s="388"/>
      <c r="D7" s="246"/>
      <c r="E7" s="246"/>
      <c r="F7" s="247"/>
      <c r="G7" s="247"/>
      <c r="H7" s="247"/>
      <c r="I7" s="247"/>
      <c r="J7" s="238"/>
      <c r="K7" s="247"/>
      <c r="L7" s="247"/>
      <c r="M7" s="247"/>
    </row>
    <row r="8" spans="1:18" ht="17.100000000000001" customHeight="1" x14ac:dyDescent="0.2">
      <c r="A8" s="310" t="s">
        <v>204</v>
      </c>
      <c r="B8" s="389">
        <v>12374045</v>
      </c>
      <c r="C8" s="390">
        <v>56.8</v>
      </c>
      <c r="D8" s="231"/>
      <c r="E8" s="248">
        <v>11014827</v>
      </c>
      <c r="F8" s="231">
        <v>40.700000000000003</v>
      </c>
      <c r="G8" s="231"/>
      <c r="H8" s="248">
        <v>7231707</v>
      </c>
      <c r="I8" s="231">
        <v>25.3</v>
      </c>
      <c r="J8" s="231"/>
      <c r="K8" s="231">
        <v>-16.099999999999994</v>
      </c>
      <c r="L8" s="231">
        <v>-15.400000000000002</v>
      </c>
      <c r="M8" s="231">
        <v>-31.499999999999996</v>
      </c>
    </row>
    <row r="9" spans="1:18" ht="17.100000000000001" customHeight="1" x14ac:dyDescent="0.2">
      <c r="A9" s="311" t="s">
        <v>23</v>
      </c>
      <c r="B9" s="391"/>
      <c r="C9" s="392"/>
      <c r="D9" s="250"/>
      <c r="E9" s="249"/>
      <c r="F9" s="250"/>
      <c r="G9" s="250"/>
      <c r="H9" s="249"/>
      <c r="I9" s="250"/>
      <c r="J9" s="250"/>
      <c r="K9" s="250"/>
      <c r="L9" s="250"/>
      <c r="M9" s="250"/>
    </row>
    <row r="10" spans="1:18" ht="17.100000000000001" customHeight="1" x14ac:dyDescent="0.2">
      <c r="A10" s="312" t="s">
        <v>24</v>
      </c>
      <c r="B10" s="393">
        <v>6465127</v>
      </c>
      <c r="C10" s="392">
        <v>42.4</v>
      </c>
      <c r="D10" s="250"/>
      <c r="E10" s="188">
        <v>6325515</v>
      </c>
      <c r="F10" s="250">
        <v>30.8</v>
      </c>
      <c r="G10" s="250"/>
      <c r="H10" s="188">
        <v>4663936</v>
      </c>
      <c r="I10" s="250">
        <v>19.852481777308455</v>
      </c>
      <c r="J10" s="250"/>
      <c r="K10" s="250">
        <v>-11.599999999999998</v>
      </c>
      <c r="L10" s="250">
        <v>-10.900000000000002</v>
      </c>
      <c r="M10" s="250">
        <v>-22.5</v>
      </c>
    </row>
    <row r="11" spans="1:18" ht="17.100000000000001" customHeight="1" x14ac:dyDescent="0.2">
      <c r="A11" s="312" t="s">
        <v>25</v>
      </c>
      <c r="B11" s="393">
        <v>5908918</v>
      </c>
      <c r="C11" s="392">
        <v>90.1</v>
      </c>
      <c r="D11" s="250"/>
      <c r="E11" s="188">
        <v>4689312</v>
      </c>
      <c r="F11" s="250">
        <v>71.7</v>
      </c>
      <c r="G11" s="250"/>
      <c r="H11" s="188">
        <v>2567771</v>
      </c>
      <c r="I11" s="250">
        <v>50.53299549826572</v>
      </c>
      <c r="J11" s="250"/>
      <c r="K11" s="250">
        <v>-18.399999999999991</v>
      </c>
      <c r="L11" s="250">
        <v>-21.200000000000003</v>
      </c>
      <c r="M11" s="250">
        <v>-39.599999999999994</v>
      </c>
    </row>
    <row r="12" spans="1:18" ht="17.100000000000001" customHeight="1" x14ac:dyDescent="0.2">
      <c r="A12" s="311" t="s">
        <v>5</v>
      </c>
      <c r="B12" s="393"/>
      <c r="C12" s="392"/>
      <c r="D12" s="250"/>
      <c r="E12" s="188"/>
      <c r="F12" s="250"/>
      <c r="G12" s="250"/>
      <c r="H12" s="188"/>
      <c r="I12" s="250"/>
      <c r="J12" s="250"/>
      <c r="K12" s="250"/>
      <c r="L12" s="250"/>
      <c r="M12" s="250"/>
    </row>
    <row r="13" spans="1:18" ht="17.100000000000001" customHeight="1" x14ac:dyDescent="0.2">
      <c r="A13" s="312" t="s">
        <v>11</v>
      </c>
      <c r="B13" s="393">
        <v>530550</v>
      </c>
      <c r="C13" s="392">
        <v>78.7</v>
      </c>
      <c r="D13" s="250"/>
      <c r="E13" s="188">
        <v>567475</v>
      </c>
      <c r="F13" s="250">
        <v>64.7</v>
      </c>
      <c r="G13" s="250"/>
      <c r="H13" s="188">
        <v>459986</v>
      </c>
      <c r="I13" s="250">
        <v>54.7837820777739</v>
      </c>
      <c r="J13" s="250"/>
      <c r="K13" s="250">
        <v>-14</v>
      </c>
      <c r="L13" s="250">
        <v>-9.9000000000000057</v>
      </c>
      <c r="M13" s="250">
        <v>-23.900000000000006</v>
      </c>
    </row>
    <row r="14" spans="1:18" ht="17.100000000000001" customHeight="1" x14ac:dyDescent="0.2">
      <c r="A14" s="312" t="s">
        <v>42</v>
      </c>
      <c r="B14" s="393">
        <v>226031</v>
      </c>
      <c r="C14" s="392">
        <v>73.3</v>
      </c>
      <c r="D14" s="250"/>
      <c r="E14" s="188">
        <v>266100</v>
      </c>
      <c r="F14" s="250">
        <v>62.8</v>
      </c>
      <c r="G14" s="250"/>
      <c r="H14" s="188">
        <v>247154</v>
      </c>
      <c r="I14" s="250">
        <v>51.128363939519936</v>
      </c>
      <c r="J14" s="250"/>
      <c r="K14" s="250">
        <v>-10.5</v>
      </c>
      <c r="L14" s="250">
        <v>-11.699999999999996</v>
      </c>
      <c r="M14" s="250">
        <v>-22.199999999999996</v>
      </c>
    </row>
    <row r="15" spans="1:18" ht="17.100000000000001" customHeight="1" x14ac:dyDescent="0.25">
      <c r="A15" s="312" t="s">
        <v>10</v>
      </c>
      <c r="B15" s="393">
        <v>260397</v>
      </c>
      <c r="C15" s="392">
        <v>78</v>
      </c>
      <c r="D15" s="250"/>
      <c r="E15" s="188">
        <v>214140</v>
      </c>
      <c r="F15" s="250">
        <v>57.6</v>
      </c>
      <c r="G15" s="250"/>
      <c r="H15" s="188">
        <v>167782</v>
      </c>
      <c r="I15" s="250">
        <v>45.777662578612059</v>
      </c>
      <c r="J15" s="250"/>
      <c r="K15" s="250">
        <v>-20.399999999999999</v>
      </c>
      <c r="L15" s="250">
        <v>-11.800000000000004</v>
      </c>
      <c r="M15" s="250">
        <v>-32.200000000000003</v>
      </c>
      <c r="N15" s="313"/>
    </row>
    <row r="16" spans="1:18" ht="17.100000000000001" customHeight="1" x14ac:dyDescent="0.2">
      <c r="A16" s="312" t="s">
        <v>12</v>
      </c>
      <c r="B16" s="393">
        <v>390204</v>
      </c>
      <c r="C16" s="392">
        <v>71.900000000000006</v>
      </c>
      <c r="D16" s="250"/>
      <c r="E16" s="188">
        <v>424723</v>
      </c>
      <c r="F16" s="250">
        <v>59.1</v>
      </c>
      <c r="G16" s="250"/>
      <c r="H16" s="188">
        <v>351652</v>
      </c>
      <c r="I16" s="250">
        <v>44.200208901832475</v>
      </c>
      <c r="J16" s="250"/>
      <c r="K16" s="250">
        <v>-12.800000000000004</v>
      </c>
      <c r="L16" s="250">
        <v>-14.899999999999999</v>
      </c>
      <c r="M16" s="250">
        <v>-27.700000000000003</v>
      </c>
    </row>
    <row r="17" spans="1:14" ht="17.100000000000001" customHeight="1" x14ac:dyDescent="0.2">
      <c r="A17" s="312" t="s">
        <v>9</v>
      </c>
      <c r="B17" s="393">
        <v>181250</v>
      </c>
      <c r="C17" s="392">
        <v>81.2</v>
      </c>
      <c r="D17" s="250"/>
      <c r="E17" s="188">
        <v>184063</v>
      </c>
      <c r="F17" s="250">
        <v>67.7</v>
      </c>
      <c r="G17" s="250"/>
      <c r="H17" s="188">
        <v>98443</v>
      </c>
      <c r="I17" s="250">
        <v>41.976198293543007</v>
      </c>
      <c r="J17" s="250"/>
      <c r="K17" s="250">
        <v>-13.5</v>
      </c>
      <c r="L17" s="250">
        <v>-25.700000000000003</v>
      </c>
      <c r="M17" s="250">
        <v>-39.200000000000003</v>
      </c>
    </row>
    <row r="18" spans="1:14" ht="17.100000000000001" customHeight="1" x14ac:dyDescent="0.25">
      <c r="A18" s="312" t="s">
        <v>39</v>
      </c>
      <c r="B18" s="393">
        <v>968459</v>
      </c>
      <c r="C18" s="392">
        <v>70.3</v>
      </c>
      <c r="D18" s="250"/>
      <c r="E18" s="188">
        <v>881169</v>
      </c>
      <c r="F18" s="250">
        <v>52.9</v>
      </c>
      <c r="G18" s="250"/>
      <c r="H18" s="188">
        <v>704481</v>
      </c>
      <c r="I18" s="250">
        <v>38.936983393992655</v>
      </c>
      <c r="J18" s="250"/>
      <c r="K18" s="250">
        <v>-17.399999999999999</v>
      </c>
      <c r="L18" s="250">
        <v>-14</v>
      </c>
      <c r="M18" s="250">
        <v>-31.4</v>
      </c>
      <c r="N18" s="313"/>
    </row>
    <row r="19" spans="1:14" ht="17.100000000000001" customHeight="1" x14ac:dyDescent="0.25">
      <c r="A19" s="312" t="s">
        <v>2</v>
      </c>
      <c r="B19" s="393">
        <v>352726</v>
      </c>
      <c r="C19" s="392">
        <v>92.2</v>
      </c>
      <c r="D19" s="250"/>
      <c r="E19" s="188">
        <v>320308</v>
      </c>
      <c r="F19" s="250">
        <v>71.400000000000006</v>
      </c>
      <c r="G19" s="250"/>
      <c r="H19" s="188">
        <v>121759</v>
      </c>
      <c r="I19" s="250">
        <v>36.537601690058011</v>
      </c>
      <c r="J19" s="250"/>
      <c r="K19" s="250">
        <v>-20.799999999999997</v>
      </c>
      <c r="L19" s="250">
        <v>-34.900000000000006</v>
      </c>
      <c r="M19" s="250">
        <v>-55.7</v>
      </c>
      <c r="N19" s="313"/>
    </row>
    <row r="20" spans="1:14" ht="17.100000000000001" customHeight="1" x14ac:dyDescent="0.2">
      <c r="A20" s="312" t="s">
        <v>7</v>
      </c>
      <c r="B20" s="393">
        <v>513128</v>
      </c>
      <c r="C20" s="392">
        <v>79</v>
      </c>
      <c r="D20" s="250"/>
      <c r="E20" s="188">
        <v>434677</v>
      </c>
      <c r="F20" s="250">
        <v>57.7</v>
      </c>
      <c r="G20" s="250"/>
      <c r="H20" s="188">
        <v>244352</v>
      </c>
      <c r="I20" s="250">
        <v>35.415283740263959</v>
      </c>
      <c r="J20" s="250"/>
      <c r="K20" s="250">
        <v>-21.299999999999997</v>
      </c>
      <c r="L20" s="250">
        <v>-22.300000000000004</v>
      </c>
      <c r="M20" s="250">
        <v>-43.6</v>
      </c>
    </row>
    <row r="21" spans="1:14" ht="17.100000000000001" customHeight="1" x14ac:dyDescent="0.2">
      <c r="A21" s="312" t="s">
        <v>143</v>
      </c>
      <c r="B21" s="393">
        <v>49852</v>
      </c>
      <c r="C21" s="392">
        <v>76.8</v>
      </c>
      <c r="D21" s="250"/>
      <c r="E21" s="188">
        <v>54744</v>
      </c>
      <c r="F21" s="250">
        <v>53.4</v>
      </c>
      <c r="G21" s="250"/>
      <c r="H21" s="188">
        <v>46471</v>
      </c>
      <c r="I21" s="250">
        <v>34.826433646092511</v>
      </c>
      <c r="J21" s="250"/>
      <c r="K21" s="250">
        <v>-23.4</v>
      </c>
      <c r="L21" s="250">
        <v>-18.600000000000001</v>
      </c>
      <c r="M21" s="250">
        <v>-42</v>
      </c>
    </row>
    <row r="22" spans="1:14" ht="17.100000000000001" customHeight="1" x14ac:dyDescent="0.2">
      <c r="A22" s="312" t="s">
        <v>0</v>
      </c>
      <c r="B22" s="393">
        <v>91731</v>
      </c>
      <c r="C22" s="392">
        <v>61.6</v>
      </c>
      <c r="D22" s="250"/>
      <c r="E22" s="188">
        <v>93900</v>
      </c>
      <c r="F22" s="250">
        <v>47.9</v>
      </c>
      <c r="G22" s="250"/>
      <c r="H22" s="188">
        <v>70604</v>
      </c>
      <c r="I22" s="250">
        <v>32.338944234512766</v>
      </c>
      <c r="J22" s="250"/>
      <c r="K22" s="250">
        <v>-13.700000000000003</v>
      </c>
      <c r="L22" s="250">
        <v>-15.600000000000001</v>
      </c>
      <c r="M22" s="250">
        <v>-29.300000000000004</v>
      </c>
    </row>
    <row r="23" spans="1:14" ht="17.100000000000001" customHeight="1" x14ac:dyDescent="0.2">
      <c r="A23" s="312" t="s">
        <v>8</v>
      </c>
      <c r="B23" s="393">
        <v>991843</v>
      </c>
      <c r="C23" s="392">
        <v>79.099999999999994</v>
      </c>
      <c r="D23" s="250"/>
      <c r="E23" s="188">
        <v>737008</v>
      </c>
      <c r="F23" s="250">
        <v>53.7</v>
      </c>
      <c r="G23" s="250"/>
      <c r="H23" s="188">
        <v>419086</v>
      </c>
      <c r="I23" s="250">
        <v>31.915771837636132</v>
      </c>
      <c r="J23" s="250"/>
      <c r="K23" s="250">
        <v>-25.399999999999991</v>
      </c>
      <c r="L23" s="250">
        <v>-21.800000000000004</v>
      </c>
      <c r="M23" s="250">
        <v>-47.199999999999996</v>
      </c>
    </row>
    <row r="24" spans="1:14" ht="17.100000000000001" customHeight="1" x14ac:dyDescent="0.2">
      <c r="A24" s="312" t="s">
        <v>13</v>
      </c>
      <c r="B24" s="393">
        <v>675993</v>
      </c>
      <c r="C24" s="392">
        <v>66.099999999999994</v>
      </c>
      <c r="D24" s="250"/>
      <c r="E24" s="188">
        <v>591271</v>
      </c>
      <c r="F24" s="250">
        <v>48.9</v>
      </c>
      <c r="G24" s="250"/>
      <c r="H24" s="188">
        <v>381486</v>
      </c>
      <c r="I24" s="250">
        <v>31.735914227528649</v>
      </c>
      <c r="J24" s="250"/>
      <c r="K24" s="250">
        <v>-17.199999999999996</v>
      </c>
      <c r="L24" s="250">
        <v>-17.2</v>
      </c>
      <c r="M24" s="250">
        <v>-34.399999999999991</v>
      </c>
    </row>
    <row r="25" spans="1:14" ht="17.100000000000001" customHeight="1" x14ac:dyDescent="0.2">
      <c r="A25" s="312" t="s">
        <v>1</v>
      </c>
      <c r="B25" s="393">
        <v>404489</v>
      </c>
      <c r="C25" s="392">
        <v>83.3</v>
      </c>
      <c r="D25" s="250"/>
      <c r="E25" s="188">
        <v>341328</v>
      </c>
      <c r="F25" s="250">
        <v>56.5</v>
      </c>
      <c r="G25" s="250"/>
      <c r="H25" s="188">
        <v>184416</v>
      </c>
      <c r="I25" s="250">
        <v>31.418889564688506</v>
      </c>
      <c r="J25" s="250"/>
      <c r="K25" s="250">
        <v>-26.799999999999997</v>
      </c>
      <c r="L25" s="250">
        <v>-25.1</v>
      </c>
      <c r="M25" s="250">
        <v>-51.9</v>
      </c>
    </row>
    <row r="26" spans="1:14" ht="17.100000000000001" customHeight="1" x14ac:dyDescent="0.2">
      <c r="A26" s="311" t="s">
        <v>3</v>
      </c>
      <c r="B26" s="389">
        <v>787657</v>
      </c>
      <c r="C26" s="390">
        <v>73.5</v>
      </c>
      <c r="D26" s="231"/>
      <c r="E26" s="248">
        <v>661767</v>
      </c>
      <c r="F26" s="231">
        <v>52.9</v>
      </c>
      <c r="G26" s="231"/>
      <c r="H26" s="248">
        <v>338347</v>
      </c>
      <c r="I26" s="231">
        <v>29.865592607990649</v>
      </c>
      <c r="J26" s="231"/>
      <c r="K26" s="231">
        <v>-20.6</v>
      </c>
      <c r="L26" s="231">
        <v>-23</v>
      </c>
      <c r="M26" s="231">
        <v>-43.6</v>
      </c>
    </row>
    <row r="27" spans="1:14" ht="17.100000000000001" customHeight="1" x14ac:dyDescent="0.2">
      <c r="A27" s="312" t="s">
        <v>38</v>
      </c>
      <c r="B27" s="393">
        <v>608500</v>
      </c>
      <c r="C27" s="392">
        <v>64.2</v>
      </c>
      <c r="D27" s="250"/>
      <c r="E27" s="188">
        <v>469671</v>
      </c>
      <c r="F27" s="250">
        <v>44.8</v>
      </c>
      <c r="G27" s="250"/>
      <c r="H27" s="188">
        <v>306835</v>
      </c>
      <c r="I27" s="250">
        <v>29.212476531766374</v>
      </c>
      <c r="J27" s="250"/>
      <c r="K27" s="250">
        <v>-19.400000000000006</v>
      </c>
      <c r="L27" s="250">
        <v>-15.599999999999998</v>
      </c>
      <c r="M27" s="250">
        <v>-35</v>
      </c>
    </row>
    <row r="28" spans="1:14" s="172" customFormat="1" ht="17.100000000000001" customHeight="1" x14ac:dyDescent="0.2">
      <c r="A28" s="312" t="s">
        <v>37</v>
      </c>
      <c r="B28" s="393">
        <v>773816</v>
      </c>
      <c r="C28" s="392">
        <v>75.900000000000006</v>
      </c>
      <c r="D28" s="250"/>
      <c r="E28" s="188">
        <v>568724</v>
      </c>
      <c r="F28" s="250">
        <v>49.6</v>
      </c>
      <c r="G28" s="250"/>
      <c r="H28" s="188">
        <v>308664</v>
      </c>
      <c r="I28" s="250">
        <v>26.866770711021015</v>
      </c>
      <c r="J28" s="250"/>
      <c r="K28" s="250">
        <v>-26.300000000000004</v>
      </c>
      <c r="L28" s="250">
        <v>-22.700000000000003</v>
      </c>
      <c r="M28" s="250">
        <v>-49.000000000000007</v>
      </c>
    </row>
    <row r="29" spans="1:14" ht="17.100000000000001" customHeight="1" x14ac:dyDescent="0.2">
      <c r="A29" s="312" t="s">
        <v>43</v>
      </c>
      <c r="B29" s="393">
        <v>314478</v>
      </c>
      <c r="C29" s="392">
        <v>83.2</v>
      </c>
      <c r="D29" s="250"/>
      <c r="E29" s="188">
        <v>198841</v>
      </c>
      <c r="F29" s="250">
        <v>49.7</v>
      </c>
      <c r="G29" s="250"/>
      <c r="H29" s="188">
        <v>100212</v>
      </c>
      <c r="I29" s="250">
        <v>25.873513806591536</v>
      </c>
      <c r="J29" s="250"/>
      <c r="K29" s="250">
        <v>-33.5</v>
      </c>
      <c r="L29" s="250">
        <v>-23.800000000000004</v>
      </c>
      <c r="M29" s="250">
        <v>-57.300000000000004</v>
      </c>
    </row>
    <row r="30" spans="1:14" ht="17.100000000000001" customHeight="1" x14ac:dyDescent="0.2">
      <c r="A30" s="312" t="s">
        <v>19</v>
      </c>
      <c r="B30" s="393">
        <v>248095</v>
      </c>
      <c r="C30" s="392">
        <v>44.3</v>
      </c>
      <c r="D30" s="250"/>
      <c r="E30" s="188">
        <v>298611</v>
      </c>
      <c r="F30" s="250">
        <v>42.7</v>
      </c>
      <c r="G30" s="250"/>
      <c r="H30" s="188">
        <v>192652</v>
      </c>
      <c r="I30" s="250">
        <v>23.353342772357884</v>
      </c>
      <c r="J30" s="250"/>
      <c r="K30" s="250">
        <v>-1.5999999999999943</v>
      </c>
      <c r="L30" s="250">
        <v>-19.300000000000004</v>
      </c>
      <c r="M30" s="250">
        <v>-20.9</v>
      </c>
    </row>
    <row r="31" spans="1:14" ht="17.100000000000001" customHeight="1" x14ac:dyDescent="0.2">
      <c r="A31" s="312" t="s">
        <v>16</v>
      </c>
      <c r="B31" s="393">
        <v>59493</v>
      </c>
      <c r="C31" s="392">
        <v>47.9</v>
      </c>
      <c r="D31" s="250"/>
      <c r="E31" s="188">
        <v>53003</v>
      </c>
      <c r="F31" s="250">
        <v>33.9</v>
      </c>
      <c r="G31" s="250"/>
      <c r="H31" s="188">
        <v>36515</v>
      </c>
      <c r="I31" s="250">
        <v>22.00918581382453</v>
      </c>
      <c r="J31" s="250"/>
      <c r="K31" s="250">
        <v>-14</v>
      </c>
      <c r="L31" s="250">
        <v>-11.899999999999999</v>
      </c>
      <c r="M31" s="250">
        <v>-25.9</v>
      </c>
    </row>
    <row r="32" spans="1:14" ht="17.100000000000001" customHeight="1" x14ac:dyDescent="0.2">
      <c r="A32" s="312" t="s">
        <v>14</v>
      </c>
      <c r="B32" s="393">
        <v>444459</v>
      </c>
      <c r="C32" s="392">
        <v>48.6</v>
      </c>
      <c r="D32" s="250"/>
      <c r="E32" s="188">
        <v>336705</v>
      </c>
      <c r="F32" s="250">
        <v>30.5</v>
      </c>
      <c r="G32" s="250"/>
      <c r="H32" s="188">
        <v>241686</v>
      </c>
      <c r="I32" s="250">
        <v>20.535273520707669</v>
      </c>
      <c r="J32" s="250"/>
      <c r="K32" s="250">
        <v>-18.100000000000001</v>
      </c>
      <c r="L32" s="250">
        <v>-10</v>
      </c>
      <c r="M32" s="250">
        <v>-28.1</v>
      </c>
    </row>
    <row r="33" spans="1:14" ht="17.100000000000001" customHeight="1" x14ac:dyDescent="0.2">
      <c r="A33" s="312" t="s">
        <v>15</v>
      </c>
      <c r="B33" s="393">
        <v>637913</v>
      </c>
      <c r="C33" s="392">
        <v>50.6</v>
      </c>
      <c r="D33" s="250"/>
      <c r="E33" s="188">
        <v>543892</v>
      </c>
      <c r="F33" s="250">
        <v>34</v>
      </c>
      <c r="G33" s="250"/>
      <c r="H33" s="188">
        <v>333256</v>
      </c>
      <c r="I33" s="250">
        <v>19.107554242689378</v>
      </c>
      <c r="J33" s="250"/>
      <c r="K33" s="250">
        <v>-16.600000000000001</v>
      </c>
      <c r="L33" s="250">
        <v>-14.899999999999999</v>
      </c>
      <c r="M33" s="250">
        <v>-31.5</v>
      </c>
    </row>
    <row r="34" spans="1:14" ht="17.100000000000001" customHeight="1" x14ac:dyDescent="0.2">
      <c r="A34" s="312" t="s">
        <v>17</v>
      </c>
      <c r="B34" s="393">
        <v>392176</v>
      </c>
      <c r="C34" s="392">
        <v>43.3</v>
      </c>
      <c r="D34" s="250"/>
      <c r="E34" s="188">
        <v>340399</v>
      </c>
      <c r="F34" s="250">
        <v>30.1</v>
      </c>
      <c r="G34" s="250"/>
      <c r="H34" s="188">
        <v>223081</v>
      </c>
      <c r="I34" s="250">
        <v>16.680611978611708</v>
      </c>
      <c r="J34" s="250"/>
      <c r="K34" s="250">
        <v>-13.199999999999996</v>
      </c>
      <c r="L34" s="250">
        <v>-13.400000000000002</v>
      </c>
      <c r="M34" s="250">
        <v>-26.599999999999998</v>
      </c>
    </row>
    <row r="35" spans="1:14" ht="17.100000000000001" customHeight="1" x14ac:dyDescent="0.2">
      <c r="A35" s="312" t="s">
        <v>4</v>
      </c>
      <c r="B35" s="393">
        <v>82106</v>
      </c>
      <c r="C35" s="392">
        <v>38.700000000000003</v>
      </c>
      <c r="D35" s="250"/>
      <c r="E35" s="188">
        <v>79152</v>
      </c>
      <c r="F35" s="250">
        <v>27.9</v>
      </c>
      <c r="G35" s="250"/>
      <c r="H35" s="188">
        <v>49764</v>
      </c>
      <c r="I35" s="250">
        <v>15.991208113214823</v>
      </c>
      <c r="J35" s="250"/>
      <c r="K35" s="250">
        <v>-10.800000000000004</v>
      </c>
      <c r="L35" s="250">
        <v>-11.899999999999999</v>
      </c>
      <c r="M35" s="250">
        <v>-22.700000000000003</v>
      </c>
    </row>
    <row r="36" spans="1:14" ht="17.100000000000001" customHeight="1" x14ac:dyDescent="0.2">
      <c r="A36" s="312" t="s">
        <v>57</v>
      </c>
      <c r="B36" s="393">
        <v>2179534</v>
      </c>
      <c r="C36" s="392">
        <v>34.5</v>
      </c>
      <c r="D36" s="250"/>
      <c r="E36" s="188">
        <v>2129064</v>
      </c>
      <c r="F36" s="250">
        <v>25.5</v>
      </c>
      <c r="G36" s="250"/>
      <c r="H36" s="188">
        <v>1465546</v>
      </c>
      <c r="I36" s="250">
        <v>15.737506417490325</v>
      </c>
      <c r="J36" s="250"/>
      <c r="K36" s="250">
        <v>-9</v>
      </c>
      <c r="L36" s="250">
        <v>-9.8000000000000007</v>
      </c>
      <c r="M36" s="250">
        <v>-18.8</v>
      </c>
    </row>
    <row r="37" spans="1:14" ht="17.100000000000001" customHeight="1" x14ac:dyDescent="0.2">
      <c r="A37" s="312" t="s">
        <v>144</v>
      </c>
      <c r="B37" s="393">
        <v>209165</v>
      </c>
      <c r="C37" s="392">
        <v>33.200000000000003</v>
      </c>
      <c r="D37" s="250"/>
      <c r="E37" s="188">
        <v>224092</v>
      </c>
      <c r="F37" s="250">
        <v>25.8</v>
      </c>
      <c r="G37" s="250"/>
      <c r="H37" s="188">
        <v>137477</v>
      </c>
      <c r="I37" s="250">
        <v>14.086220040001313</v>
      </c>
      <c r="J37" s="250"/>
      <c r="K37" s="250">
        <v>-7.4000000000000021</v>
      </c>
      <c r="L37" s="250">
        <v>-11.700000000000001</v>
      </c>
      <c r="M37" s="250">
        <v>-19.100000000000001</v>
      </c>
    </row>
    <row r="38" spans="1:14" ht="17.100000000000001" customHeight="1" x14ac:dyDescent="0.2">
      <c r="A38" s="312" t="s">
        <v>145</v>
      </c>
      <c r="B38" s="393">
        <v>1808780</v>
      </c>
      <c r="C38" s="392">
        <v>32.1</v>
      </c>
      <c r="D38" s="250"/>
      <c r="E38" s="188">
        <v>1784151</v>
      </c>
      <c r="F38" s="250">
        <v>23.7</v>
      </c>
      <c r="G38" s="250"/>
      <c r="H38" s="188">
        <v>1243285</v>
      </c>
      <c r="I38" s="250">
        <v>14.73715266430618</v>
      </c>
      <c r="J38" s="250"/>
      <c r="K38" s="250">
        <v>-8.4000000000000021</v>
      </c>
      <c r="L38" s="250">
        <v>-9</v>
      </c>
      <c r="M38" s="250">
        <v>-17.400000000000002</v>
      </c>
    </row>
    <row r="39" spans="1:14" ht="17.100000000000001" customHeight="1" x14ac:dyDescent="0.2">
      <c r="A39" s="312" t="s">
        <v>146</v>
      </c>
      <c r="B39" s="393">
        <v>370754</v>
      </c>
      <c r="C39" s="392">
        <v>55.2</v>
      </c>
      <c r="D39" s="250"/>
      <c r="E39" s="188">
        <v>344913</v>
      </c>
      <c r="F39" s="250">
        <v>41.9</v>
      </c>
      <c r="G39" s="250"/>
      <c r="H39" s="188">
        <v>222261</v>
      </c>
      <c r="I39" s="250">
        <v>25.371043854061792</v>
      </c>
      <c r="J39" s="250"/>
      <c r="K39" s="250">
        <v>-13.300000000000004</v>
      </c>
      <c r="L39" s="250">
        <v>-16.5</v>
      </c>
      <c r="M39" s="250">
        <v>-29.800000000000004</v>
      </c>
    </row>
    <row r="40" spans="1:14" ht="5.0999999999999996" customHeight="1" x14ac:dyDescent="0.25">
      <c r="A40" s="314"/>
      <c r="B40" s="394"/>
      <c r="C40" s="251"/>
      <c r="D40" s="251"/>
      <c r="E40" s="251"/>
      <c r="F40" s="252"/>
      <c r="G40" s="252"/>
      <c r="H40" s="252"/>
      <c r="I40" s="252"/>
      <c r="J40" s="252"/>
      <c r="K40" s="252"/>
      <c r="L40" s="252"/>
      <c r="M40" s="252"/>
    </row>
    <row r="41" spans="1:14" ht="11.1" customHeight="1" x14ac:dyDescent="0.2">
      <c r="A41" s="253" t="s">
        <v>151</v>
      </c>
      <c r="B41" s="253"/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</row>
    <row r="42" spans="1:14" ht="11.1" customHeight="1" x14ac:dyDescent="0.25">
      <c r="A42" s="253" t="s">
        <v>152</v>
      </c>
      <c r="B42" s="254"/>
      <c r="C42" s="254"/>
      <c r="D42" s="254"/>
      <c r="E42" s="254"/>
      <c r="F42" s="254"/>
      <c r="G42" s="254"/>
      <c r="H42" s="254"/>
      <c r="I42" s="254"/>
      <c r="J42" s="254"/>
      <c r="K42" s="254"/>
      <c r="L42" s="254"/>
      <c r="M42" s="254"/>
      <c r="N42" s="315"/>
    </row>
    <row r="43" spans="1:14" ht="11.1" customHeight="1" x14ac:dyDescent="0.2">
      <c r="A43" s="357" t="s">
        <v>153</v>
      </c>
      <c r="B43" s="255"/>
      <c r="C43" s="255"/>
      <c r="D43" s="255"/>
      <c r="E43" s="255"/>
      <c r="F43" s="255"/>
      <c r="G43" s="255"/>
      <c r="H43" s="255"/>
      <c r="I43" s="255"/>
      <c r="J43" s="255"/>
      <c r="K43" s="255"/>
      <c r="L43" s="255"/>
      <c r="M43" s="255"/>
    </row>
    <row r="44" spans="1:14" hidden="1" x14ac:dyDescent="0.2">
      <c r="A44" s="255"/>
      <c r="B44" s="255"/>
      <c r="C44" s="255"/>
      <c r="D44" s="255"/>
      <c r="E44" s="255"/>
      <c r="F44" s="255"/>
      <c r="G44" s="255"/>
      <c r="H44" s="255"/>
      <c r="I44" s="255"/>
      <c r="J44" s="255"/>
      <c r="K44" s="255"/>
      <c r="L44" s="255"/>
      <c r="M44" s="255"/>
    </row>
    <row r="45" spans="1:14" ht="4.5" hidden="1" customHeight="1" x14ac:dyDescent="0.2">
      <c r="A45" s="255"/>
      <c r="B45" s="255"/>
      <c r="C45" s="255"/>
      <c r="D45" s="255"/>
      <c r="E45" s="255"/>
      <c r="F45" s="255"/>
      <c r="G45" s="255"/>
      <c r="H45" s="255"/>
      <c r="I45" s="255"/>
      <c r="J45" s="255"/>
      <c r="K45" s="255"/>
      <c r="L45" s="255"/>
      <c r="M45" s="255"/>
    </row>
    <row r="46" spans="1:14" ht="13.5" hidden="1" x14ac:dyDescent="0.2">
      <c r="A46" s="233" t="s">
        <v>108</v>
      </c>
      <c r="B46" s="233"/>
      <c r="C46" s="233"/>
      <c r="D46" s="234"/>
      <c r="E46" s="234"/>
      <c r="F46" s="234"/>
      <c r="G46" s="234"/>
      <c r="H46" s="234"/>
      <c r="I46" s="234"/>
      <c r="J46" s="234"/>
      <c r="K46" s="235"/>
      <c r="L46" s="235"/>
      <c r="M46" s="235"/>
    </row>
    <row r="47" spans="1:14" ht="12.75" hidden="1" customHeight="1" x14ac:dyDescent="0.25">
      <c r="A47" s="236" t="s">
        <v>45</v>
      </c>
      <c r="B47" s="236"/>
      <c r="C47" s="237"/>
      <c r="D47" s="238"/>
      <c r="E47" s="238"/>
      <c r="F47" s="238"/>
      <c r="G47" s="238"/>
      <c r="H47" s="238"/>
      <c r="I47" s="238"/>
      <c r="J47" s="238"/>
      <c r="K47" s="239"/>
      <c r="L47" s="239"/>
      <c r="M47" s="239"/>
    </row>
    <row r="48" spans="1:14" ht="4.5" hidden="1" customHeight="1" x14ac:dyDescent="0.2">
      <c r="A48" s="240"/>
      <c r="B48" s="240"/>
      <c r="C48" s="240"/>
      <c r="D48" s="241"/>
      <c r="E48" s="241"/>
      <c r="F48" s="241"/>
      <c r="G48" s="241"/>
      <c r="H48" s="241"/>
      <c r="I48" s="241"/>
      <c r="J48" s="241"/>
      <c r="K48" s="242"/>
      <c r="L48" s="242"/>
      <c r="M48" s="242"/>
    </row>
    <row r="49" spans="1:13" ht="12.75" hidden="1" customHeight="1" x14ac:dyDescent="0.2">
      <c r="A49" s="501" t="s">
        <v>5</v>
      </c>
      <c r="B49" s="500">
        <v>2003</v>
      </c>
      <c r="C49" s="500">
        <v>2004</v>
      </c>
      <c r="D49" s="500">
        <v>2005</v>
      </c>
      <c r="E49" s="500">
        <v>2006</v>
      </c>
      <c r="F49" s="500">
        <v>2007</v>
      </c>
      <c r="G49" s="307"/>
      <c r="H49" s="307"/>
      <c r="I49" s="307"/>
      <c r="J49" s="500">
        <v>2008</v>
      </c>
      <c r="K49" s="500">
        <v>2009</v>
      </c>
      <c r="L49" s="307"/>
      <c r="M49" s="500">
        <v>2010</v>
      </c>
    </row>
    <row r="50" spans="1:13" ht="12.75" hidden="1" customHeight="1" x14ac:dyDescent="0.2">
      <c r="A50" s="502"/>
      <c r="B50" s="500"/>
      <c r="C50" s="500"/>
      <c r="D50" s="500"/>
      <c r="E50" s="500"/>
      <c r="F50" s="500"/>
      <c r="G50" s="307"/>
      <c r="H50" s="307"/>
      <c r="I50" s="307"/>
      <c r="J50" s="500"/>
      <c r="K50" s="500"/>
      <c r="L50" s="307"/>
      <c r="M50" s="500"/>
    </row>
    <row r="51" spans="1:13" ht="12.75" hidden="1" customHeight="1" x14ac:dyDescent="0.2">
      <c r="A51" s="502"/>
      <c r="B51" s="500"/>
      <c r="C51" s="500"/>
      <c r="D51" s="500"/>
      <c r="E51" s="500"/>
      <c r="F51" s="500"/>
      <c r="G51" s="307"/>
      <c r="H51" s="307"/>
      <c r="I51" s="307"/>
      <c r="J51" s="500"/>
      <c r="K51" s="500"/>
      <c r="L51" s="307"/>
      <c r="M51" s="500"/>
    </row>
    <row r="52" spans="1:13" ht="18" hidden="1" customHeight="1" x14ac:dyDescent="0.25">
      <c r="A52" s="309"/>
      <c r="B52" s="244"/>
      <c r="C52" s="245"/>
      <c r="D52" s="246"/>
      <c r="E52" s="246"/>
      <c r="F52" s="247"/>
      <c r="G52" s="247"/>
      <c r="H52" s="247"/>
      <c r="I52" s="247"/>
      <c r="J52" s="238"/>
      <c r="K52" s="247"/>
      <c r="L52" s="247"/>
      <c r="M52" s="247"/>
    </row>
    <row r="53" spans="1:13" ht="18" hidden="1" customHeight="1" x14ac:dyDescent="0.2">
      <c r="A53" s="310" t="s">
        <v>50</v>
      </c>
      <c r="B53" s="231">
        <v>38.026105664914546</v>
      </c>
      <c r="C53" s="231">
        <v>34.758996600000003</v>
      </c>
      <c r="D53" s="231">
        <v>34.9181186</v>
      </c>
      <c r="E53" s="231">
        <v>31.736300499999999</v>
      </c>
      <c r="F53" s="231">
        <v>30.302965054946043</v>
      </c>
      <c r="G53" s="231"/>
      <c r="H53" s="231"/>
      <c r="I53" s="231"/>
      <c r="J53" s="231">
        <v>28.858739787166659</v>
      </c>
      <c r="K53" s="231">
        <v>26.820202025388962</v>
      </c>
      <c r="L53" s="231"/>
      <c r="M53" s="231">
        <v>23.884078924196167</v>
      </c>
    </row>
    <row r="54" spans="1:13" ht="18" hidden="1" customHeight="1" x14ac:dyDescent="0.2">
      <c r="A54" s="310"/>
      <c r="B54" s="231"/>
      <c r="C54" s="231"/>
      <c r="D54" s="231"/>
      <c r="E54" s="231"/>
      <c r="F54" s="238"/>
      <c r="G54" s="238"/>
      <c r="H54" s="238"/>
      <c r="I54" s="238"/>
      <c r="J54" s="238"/>
      <c r="K54" s="238"/>
      <c r="L54" s="238"/>
      <c r="M54" s="238"/>
    </row>
    <row r="55" spans="1:13" ht="18" hidden="1" customHeight="1" x14ac:dyDescent="0.2">
      <c r="A55" s="312" t="s">
        <v>10</v>
      </c>
      <c r="B55" s="250">
        <v>58.803562909854442</v>
      </c>
      <c r="C55" s="250">
        <v>53.373885100000003</v>
      </c>
      <c r="D55" s="250">
        <v>58.317313200000001</v>
      </c>
      <c r="E55" s="250">
        <v>52.912962100000001</v>
      </c>
      <c r="F55" s="250">
        <v>48.282034763631003</v>
      </c>
      <c r="G55" s="250"/>
      <c r="H55" s="250"/>
      <c r="I55" s="250"/>
      <c r="J55" s="250">
        <v>47.514109862691292</v>
      </c>
      <c r="K55" s="250">
        <v>47.282812116301436</v>
      </c>
      <c r="L55" s="250"/>
      <c r="M55" s="250">
        <v>47.563331225350666</v>
      </c>
    </row>
    <row r="56" spans="1:13" ht="18" hidden="1" customHeight="1" x14ac:dyDescent="0.2">
      <c r="A56" s="312" t="s">
        <v>38</v>
      </c>
      <c r="B56" s="250">
        <v>44.90312503391759</v>
      </c>
      <c r="C56" s="250">
        <v>40.271065800000002</v>
      </c>
      <c r="D56" s="250">
        <v>39.647522100000003</v>
      </c>
      <c r="E56" s="250">
        <v>35.771004499999997</v>
      </c>
      <c r="F56" s="250">
        <v>33.330117687238399</v>
      </c>
      <c r="G56" s="250"/>
      <c r="H56" s="250"/>
      <c r="I56" s="250"/>
      <c r="J56" s="250">
        <v>27.608712877394012</v>
      </c>
      <c r="K56" s="250">
        <v>24.597575737731173</v>
      </c>
      <c r="L56" s="250"/>
      <c r="M56" s="250">
        <v>21.593701016288364</v>
      </c>
    </row>
    <row r="57" spans="1:13" ht="18" hidden="1" customHeight="1" x14ac:dyDescent="0.2">
      <c r="A57" s="312" t="s">
        <v>43</v>
      </c>
      <c r="B57" s="250">
        <v>66.818014963568672</v>
      </c>
      <c r="C57" s="250">
        <v>50.199241999999998</v>
      </c>
      <c r="D57" s="250">
        <v>47.669878599999997</v>
      </c>
      <c r="E57" s="250">
        <v>42.592253700000001</v>
      </c>
      <c r="F57" s="250">
        <v>37.08626895459669</v>
      </c>
      <c r="G57" s="250"/>
      <c r="H57" s="250"/>
      <c r="I57" s="250"/>
      <c r="J57" s="250">
        <v>28.727696146678849</v>
      </c>
      <c r="K57" s="250">
        <v>31.482610044462731</v>
      </c>
      <c r="L57" s="250"/>
      <c r="M57" s="250">
        <v>24.754445873631116</v>
      </c>
    </row>
    <row r="58" spans="1:13" ht="18" hidden="1" customHeight="1" x14ac:dyDescent="0.2">
      <c r="A58" s="312" t="s">
        <v>17</v>
      </c>
      <c r="B58" s="250">
        <v>21.072428947644944</v>
      </c>
      <c r="C58" s="250">
        <v>22.097673100000002</v>
      </c>
      <c r="D58" s="250">
        <v>19.869556299999999</v>
      </c>
      <c r="E58" s="250">
        <v>19.560715299999998</v>
      </c>
      <c r="F58" s="250">
        <v>22.883628891557443</v>
      </c>
      <c r="G58" s="250"/>
      <c r="H58" s="250"/>
      <c r="I58" s="250"/>
      <c r="J58" s="250">
        <v>19.323700674683419</v>
      </c>
      <c r="K58" s="250">
        <v>19.98534035995629</v>
      </c>
      <c r="L58" s="250"/>
      <c r="M58" s="250">
        <v>18.063932131917944</v>
      </c>
    </row>
    <row r="59" spans="1:13" ht="18" hidden="1" customHeight="1" x14ac:dyDescent="0.2">
      <c r="A59" s="312" t="s">
        <v>1</v>
      </c>
      <c r="B59" s="250">
        <v>58.793774845504501</v>
      </c>
      <c r="C59" s="250">
        <v>55.7808615</v>
      </c>
      <c r="D59" s="250">
        <v>54.874618699999999</v>
      </c>
      <c r="E59" s="250">
        <v>51.031709900000003</v>
      </c>
      <c r="F59" s="250">
        <v>45.440670121913875</v>
      </c>
      <c r="G59" s="250"/>
      <c r="H59" s="250"/>
      <c r="I59" s="250"/>
      <c r="J59" s="250">
        <v>39.73506384432887</v>
      </c>
      <c r="K59" s="250">
        <v>32.951286892842923</v>
      </c>
      <c r="L59" s="250"/>
      <c r="M59" s="250">
        <v>28.989831368731878</v>
      </c>
    </row>
    <row r="60" spans="1:13" ht="18" hidden="1" customHeight="1" x14ac:dyDescent="0.2">
      <c r="A60" s="312" t="s">
        <v>8</v>
      </c>
      <c r="B60" s="250">
        <v>57.850261151098159</v>
      </c>
      <c r="C60" s="250">
        <v>51.786648800000002</v>
      </c>
      <c r="D60" s="250">
        <v>51.765830600000001</v>
      </c>
      <c r="E60" s="250">
        <v>49.425695500000003</v>
      </c>
      <c r="F60" s="250">
        <v>45.053453956147635</v>
      </c>
      <c r="G60" s="250"/>
      <c r="H60" s="250"/>
      <c r="I60" s="250"/>
      <c r="J60" s="250">
        <v>37.438729842533384</v>
      </c>
      <c r="K60" s="250">
        <v>37.515122346461794</v>
      </c>
      <c r="L60" s="250"/>
      <c r="M60" s="250">
        <v>31.230154289880513</v>
      </c>
    </row>
    <row r="61" spans="1:13" ht="18" hidden="1" customHeight="1" x14ac:dyDescent="0.2">
      <c r="A61" s="312" t="s">
        <v>37</v>
      </c>
      <c r="B61" s="250">
        <v>52.403032949327844</v>
      </c>
      <c r="C61" s="250">
        <v>48.169020699999997</v>
      </c>
      <c r="D61" s="250">
        <v>50.163927200000003</v>
      </c>
      <c r="E61" s="250">
        <v>44.165896799999999</v>
      </c>
      <c r="F61" s="250">
        <v>40.889953605009737</v>
      </c>
      <c r="G61" s="250"/>
      <c r="H61" s="250"/>
      <c r="I61" s="250"/>
      <c r="J61" s="250">
        <v>37.971048139162001</v>
      </c>
      <c r="K61" s="250">
        <v>29.90892013902436</v>
      </c>
      <c r="L61" s="250"/>
      <c r="M61" s="250">
        <v>28.531547163325747</v>
      </c>
    </row>
    <row r="62" spans="1:13" ht="18" hidden="1" customHeight="1" x14ac:dyDescent="0.2">
      <c r="A62" s="312" t="s">
        <v>2</v>
      </c>
      <c r="B62" s="250">
        <v>77.655027922364582</v>
      </c>
      <c r="C62" s="250">
        <v>73.582793100000004</v>
      </c>
      <c r="D62" s="250">
        <v>76.288725099999994</v>
      </c>
      <c r="E62" s="250">
        <v>70.5025969</v>
      </c>
      <c r="F62" s="250">
        <v>60.115582783900152</v>
      </c>
      <c r="G62" s="250"/>
      <c r="H62" s="250"/>
      <c r="I62" s="250"/>
      <c r="J62" s="250">
        <v>50.477779169047423</v>
      </c>
      <c r="K62" s="250">
        <v>44.55741342729646</v>
      </c>
      <c r="L62" s="250"/>
      <c r="M62" s="250">
        <v>42.325473101221611</v>
      </c>
    </row>
    <row r="63" spans="1:13" ht="18" hidden="1" customHeight="1" x14ac:dyDescent="0.2">
      <c r="A63" s="312" t="s">
        <v>7</v>
      </c>
      <c r="B63" s="250">
        <v>67.480936726303483</v>
      </c>
      <c r="C63" s="250">
        <v>61.549100500000002</v>
      </c>
      <c r="D63" s="250">
        <v>59.850916499999997</v>
      </c>
      <c r="E63" s="250">
        <v>59.838329000000002</v>
      </c>
      <c r="F63" s="250">
        <v>46.098479243964356</v>
      </c>
      <c r="G63" s="250"/>
      <c r="H63" s="250"/>
      <c r="I63" s="250"/>
      <c r="J63" s="250">
        <v>35.516637542783897</v>
      </c>
      <c r="K63" s="250">
        <v>31.172306672724329</v>
      </c>
      <c r="L63" s="250"/>
      <c r="M63" s="250">
        <v>27.800292894629507</v>
      </c>
    </row>
    <row r="64" spans="1:13" ht="18" hidden="1" customHeight="1" x14ac:dyDescent="0.2">
      <c r="A64" s="312" t="s">
        <v>19</v>
      </c>
      <c r="B64" s="250">
        <v>24.350386311413629</v>
      </c>
      <c r="C64" s="250">
        <v>21.523453</v>
      </c>
      <c r="D64" s="250">
        <v>22.755542200000001</v>
      </c>
      <c r="E64" s="250">
        <v>16.567978700000001</v>
      </c>
      <c r="F64" s="250">
        <v>22.482883319558951</v>
      </c>
      <c r="G64" s="250"/>
      <c r="H64" s="250"/>
      <c r="I64" s="250"/>
      <c r="J64" s="250">
        <v>31.301761247090941</v>
      </c>
      <c r="K64" s="250">
        <v>22.118080986886145</v>
      </c>
      <c r="L64" s="250"/>
      <c r="M64" s="250">
        <v>19.409548600395976</v>
      </c>
    </row>
    <row r="65" spans="1:13" ht="18" hidden="1" customHeight="1" x14ac:dyDescent="0.2">
      <c r="A65" s="312" t="s">
        <v>13</v>
      </c>
      <c r="B65" s="250">
        <v>43.040415217266165</v>
      </c>
      <c r="C65" s="250">
        <v>41.3101986</v>
      </c>
      <c r="D65" s="250">
        <v>41.474651100000003</v>
      </c>
      <c r="E65" s="250">
        <v>38.225141100000002</v>
      </c>
      <c r="F65" s="250">
        <v>37.940185061628441</v>
      </c>
      <c r="G65" s="250"/>
      <c r="H65" s="250"/>
      <c r="I65" s="250"/>
      <c r="J65" s="250">
        <v>36.778594245535196</v>
      </c>
      <c r="K65" s="250">
        <v>34.164444502986598</v>
      </c>
      <c r="L65" s="250"/>
      <c r="M65" s="250">
        <v>28.408229021836288</v>
      </c>
    </row>
    <row r="66" spans="1:13" ht="18" hidden="1" customHeight="1" x14ac:dyDescent="0.2">
      <c r="A66" s="312" t="s">
        <v>15</v>
      </c>
      <c r="B66" s="250">
        <v>31.446087110403138</v>
      </c>
      <c r="C66" s="250">
        <v>31.363568300000001</v>
      </c>
      <c r="D66" s="250">
        <v>27.921884299999999</v>
      </c>
      <c r="E66" s="250">
        <v>24.7919342</v>
      </c>
      <c r="F66" s="250">
        <v>23.610165256966813</v>
      </c>
      <c r="G66" s="250"/>
      <c r="H66" s="250"/>
      <c r="I66" s="250"/>
      <c r="J66" s="250">
        <v>23.712637426467495</v>
      </c>
      <c r="K66" s="250">
        <v>20.292814237359622</v>
      </c>
      <c r="L66" s="250"/>
      <c r="M66" s="250">
        <v>19.058441302386495</v>
      </c>
    </row>
    <row r="67" spans="1:13" ht="18" hidden="1" customHeight="1" x14ac:dyDescent="0.2">
      <c r="A67" s="312" t="s">
        <v>14</v>
      </c>
      <c r="B67" s="250">
        <v>28.251223415494245</v>
      </c>
      <c r="C67" s="250">
        <v>24.6600967</v>
      </c>
      <c r="D67" s="250">
        <v>23.649656100000001</v>
      </c>
      <c r="E67" s="250">
        <v>20.163813399999999</v>
      </c>
      <c r="F67" s="250">
        <v>22.470930624847217</v>
      </c>
      <c r="G67" s="250"/>
      <c r="H67" s="250"/>
      <c r="I67" s="250"/>
      <c r="J67" s="250">
        <v>19.893710564340967</v>
      </c>
      <c r="K67" s="250">
        <v>18.755437986465328</v>
      </c>
      <c r="L67" s="250"/>
      <c r="M67" s="250">
        <v>18.955228185532906</v>
      </c>
    </row>
    <row r="68" spans="1:13" ht="18" hidden="1" customHeight="1" x14ac:dyDescent="0.2">
      <c r="A68" s="312" t="s">
        <v>44</v>
      </c>
      <c r="B68" s="250">
        <v>17.157255849848795</v>
      </c>
      <c r="C68" s="250">
        <v>17.575145899999999</v>
      </c>
      <c r="D68" s="250">
        <v>18.833118500000001</v>
      </c>
      <c r="E68" s="250">
        <v>15.0230151</v>
      </c>
      <c r="F68" s="250">
        <v>13.842062139463263</v>
      </c>
      <c r="G68" s="250"/>
      <c r="H68" s="250"/>
      <c r="I68" s="250"/>
      <c r="J68" s="250">
        <v>14.573291815488547</v>
      </c>
      <c r="K68" s="250">
        <v>14.446144297765697</v>
      </c>
      <c r="L68" s="250"/>
      <c r="M68" s="250">
        <v>11.18453679718656</v>
      </c>
    </row>
    <row r="69" spans="1:13" ht="18" hidden="1" customHeight="1" x14ac:dyDescent="0.2">
      <c r="A69" s="312" t="s">
        <v>11</v>
      </c>
      <c r="B69" s="250">
        <v>66.427912205937133</v>
      </c>
      <c r="C69" s="250">
        <v>55.589937200000001</v>
      </c>
      <c r="D69" s="250">
        <v>62.713948600000002</v>
      </c>
      <c r="E69" s="250">
        <v>60.435449200000001</v>
      </c>
      <c r="F69" s="250">
        <v>67.972276380302347</v>
      </c>
      <c r="G69" s="250"/>
      <c r="H69" s="250"/>
      <c r="I69" s="250"/>
      <c r="J69" s="250">
        <v>67.133108096882864</v>
      </c>
      <c r="K69" s="250">
        <v>67.681570317608774</v>
      </c>
      <c r="L69" s="250"/>
      <c r="M69" s="250">
        <v>64.543382084446947</v>
      </c>
    </row>
    <row r="70" spans="1:13" ht="18" hidden="1" customHeight="1" x14ac:dyDescent="0.2">
      <c r="A70" s="312" t="s">
        <v>18</v>
      </c>
      <c r="B70" s="250">
        <v>50.721340455927262</v>
      </c>
      <c r="C70" s="250">
        <v>48.073872399999999</v>
      </c>
      <c r="D70" s="250">
        <v>39.895819000000003</v>
      </c>
      <c r="E70" s="250">
        <v>41.4366305</v>
      </c>
      <c r="F70" s="250">
        <v>37.206959898177743</v>
      </c>
      <c r="G70" s="250"/>
      <c r="H70" s="250"/>
      <c r="I70" s="250"/>
      <c r="J70" s="250">
        <v>38.450194396031463</v>
      </c>
      <c r="K70" s="250">
        <v>34.45716103932795</v>
      </c>
      <c r="L70" s="250"/>
      <c r="M70" s="250">
        <v>32.003026037896305</v>
      </c>
    </row>
    <row r="71" spans="1:13" ht="18" hidden="1" customHeight="1" x14ac:dyDescent="0.2">
      <c r="A71" s="312" t="s">
        <v>16</v>
      </c>
      <c r="B71" s="250">
        <v>22.256177041762996</v>
      </c>
      <c r="C71" s="250">
        <v>25.816828600000001</v>
      </c>
      <c r="D71" s="250">
        <v>22.020083400000001</v>
      </c>
      <c r="E71" s="250">
        <v>19.1268703</v>
      </c>
      <c r="F71" s="250">
        <v>24.38032676254852</v>
      </c>
      <c r="G71" s="250"/>
      <c r="H71" s="250"/>
      <c r="I71" s="250"/>
      <c r="J71" s="250">
        <v>19.140523670052836</v>
      </c>
      <c r="K71" s="250">
        <v>16.129352826398403</v>
      </c>
      <c r="L71" s="250"/>
      <c r="M71" s="250">
        <v>16.66611998878729</v>
      </c>
    </row>
    <row r="72" spans="1:13" ht="18" hidden="1" customHeight="1" x14ac:dyDescent="0.2">
      <c r="A72" s="312" t="s">
        <v>9</v>
      </c>
      <c r="B72" s="250">
        <v>62.189861471599833</v>
      </c>
      <c r="C72" s="250">
        <v>64.423447499999995</v>
      </c>
      <c r="D72" s="250">
        <v>63.384335800000002</v>
      </c>
      <c r="E72" s="250">
        <v>58.567371100000003</v>
      </c>
      <c r="F72" s="250">
        <v>61.064924011092685</v>
      </c>
      <c r="G72" s="250"/>
      <c r="H72" s="250"/>
      <c r="I72" s="250"/>
      <c r="J72" s="250">
        <v>59.960534683384715</v>
      </c>
      <c r="K72" s="250">
        <v>53.553586166769094</v>
      </c>
      <c r="L72" s="250"/>
      <c r="M72" s="250">
        <v>50.078385181111436</v>
      </c>
    </row>
    <row r="73" spans="1:13" ht="18" hidden="1" customHeight="1" x14ac:dyDescent="0.2">
      <c r="A73" s="312" t="s">
        <v>39</v>
      </c>
      <c r="B73" s="250">
        <v>54.791940962203455</v>
      </c>
      <c r="C73" s="250">
        <v>47.540441899999998</v>
      </c>
      <c r="D73" s="250">
        <v>47.051070899999999</v>
      </c>
      <c r="E73" s="250">
        <v>41.2845485</v>
      </c>
      <c r="F73" s="250">
        <v>36.531548860027812</v>
      </c>
      <c r="G73" s="250"/>
      <c r="H73" s="250"/>
      <c r="I73" s="250"/>
      <c r="J73" s="250">
        <v>37.24216500086871</v>
      </c>
      <c r="K73" s="250">
        <v>34.557306697051935</v>
      </c>
      <c r="L73" s="250"/>
      <c r="M73" s="250">
        <v>31.327804742626228</v>
      </c>
    </row>
    <row r="74" spans="1:13" ht="18" hidden="1" customHeight="1" x14ac:dyDescent="0.2">
      <c r="A74" s="311" t="s">
        <v>3</v>
      </c>
      <c r="B74" s="231">
        <v>47.382209973336707</v>
      </c>
      <c r="C74" s="231">
        <v>42.965432900000003</v>
      </c>
      <c r="D74" s="231">
        <v>40.877496000000001</v>
      </c>
      <c r="E74" s="231">
        <v>42.7449242</v>
      </c>
      <c r="F74" s="231">
        <v>38.375098887347036</v>
      </c>
      <c r="G74" s="231"/>
      <c r="H74" s="231"/>
      <c r="I74" s="231"/>
      <c r="J74" s="231">
        <v>36.922998429952692</v>
      </c>
      <c r="K74" s="231">
        <v>32.790776154535472</v>
      </c>
      <c r="L74" s="231"/>
      <c r="M74" s="231">
        <v>30.351569583220734</v>
      </c>
    </row>
    <row r="75" spans="1:13" ht="18" hidden="1" customHeight="1" x14ac:dyDescent="0.2">
      <c r="A75" s="312" t="s">
        <v>12</v>
      </c>
      <c r="B75" s="250">
        <v>54.491250648785169</v>
      </c>
      <c r="C75" s="250">
        <v>52.981712399999999</v>
      </c>
      <c r="D75" s="250">
        <v>53.708132999999997</v>
      </c>
      <c r="E75" s="250">
        <v>50.082977700000001</v>
      </c>
      <c r="F75" s="250">
        <v>49.616720811538045</v>
      </c>
      <c r="G75" s="250"/>
      <c r="H75" s="250"/>
      <c r="I75" s="250"/>
      <c r="J75" s="250">
        <v>49.305731714601542</v>
      </c>
      <c r="K75" s="250">
        <v>45.741317468407821</v>
      </c>
      <c r="L75" s="250"/>
      <c r="M75" s="250">
        <v>43.907103162150229</v>
      </c>
    </row>
    <row r="76" spans="1:13" ht="7.5" hidden="1" customHeight="1" x14ac:dyDescent="0.2">
      <c r="A76" s="312" t="s">
        <v>4</v>
      </c>
      <c r="B76" s="250">
        <v>15.503961146372557</v>
      </c>
      <c r="C76" s="250">
        <v>12.537243800000001</v>
      </c>
      <c r="D76" s="250">
        <v>11.7697269</v>
      </c>
      <c r="E76" s="250">
        <v>9.3940170999999992</v>
      </c>
      <c r="F76" s="250">
        <v>17.82514438481796</v>
      </c>
      <c r="G76" s="250"/>
      <c r="H76" s="250"/>
      <c r="I76" s="250"/>
      <c r="J76" s="250">
        <v>15.27341069669521</v>
      </c>
      <c r="K76" s="250">
        <v>14.502448078503946</v>
      </c>
      <c r="L76" s="250"/>
      <c r="M76" s="250">
        <v>14.46663804231482</v>
      </c>
    </row>
    <row r="77" spans="1:13" ht="42" hidden="1" customHeight="1" x14ac:dyDescent="0.2">
      <c r="A77" s="312" t="s">
        <v>0</v>
      </c>
      <c r="B77" s="250">
        <v>50.410975506953847</v>
      </c>
      <c r="C77" s="250">
        <v>49.920173300000002</v>
      </c>
      <c r="D77" s="250">
        <v>44.283886099999997</v>
      </c>
      <c r="E77" s="250">
        <v>50.384479399999996</v>
      </c>
      <c r="F77" s="250">
        <v>43.542413408319348</v>
      </c>
      <c r="G77" s="250"/>
      <c r="H77" s="250"/>
      <c r="I77" s="250"/>
      <c r="J77" s="250">
        <v>41.323808392130978</v>
      </c>
      <c r="K77" s="250">
        <v>33.188397067938347</v>
      </c>
      <c r="L77" s="250"/>
      <c r="M77" s="250">
        <v>32.597223763486937</v>
      </c>
    </row>
    <row r="78" spans="1:13" hidden="1" x14ac:dyDescent="0.2">
      <c r="A78" s="312" t="s">
        <v>42</v>
      </c>
      <c r="B78" s="250">
        <v>55.430497899601455</v>
      </c>
      <c r="C78" s="250">
        <v>48.231068499999999</v>
      </c>
      <c r="D78" s="250">
        <v>48.737676</v>
      </c>
      <c r="E78" s="250">
        <v>54.514602099999998</v>
      </c>
      <c r="F78" s="250">
        <v>66.565984135519955</v>
      </c>
      <c r="G78" s="250"/>
      <c r="H78" s="250"/>
      <c r="I78" s="250"/>
      <c r="J78" s="250">
        <v>68.535775304230754</v>
      </c>
      <c r="K78" s="250">
        <v>66.938993483488289</v>
      </c>
      <c r="L78" s="250"/>
      <c r="M78" s="250">
        <v>69.032461748952727</v>
      </c>
    </row>
    <row r="79" spans="1:13" ht="13.5" hidden="1" x14ac:dyDescent="0.25">
      <c r="A79" s="314"/>
      <c r="B79" s="251"/>
      <c r="C79" s="251"/>
      <c r="D79" s="251"/>
      <c r="E79" s="251"/>
      <c r="F79" s="252"/>
      <c r="G79" s="252"/>
      <c r="H79" s="252"/>
      <c r="I79" s="252"/>
      <c r="J79" s="252"/>
      <c r="K79" s="252"/>
      <c r="L79" s="252"/>
      <c r="M79" s="252"/>
    </row>
    <row r="80" spans="1:13" hidden="1" x14ac:dyDescent="0.2">
      <c r="A80" s="504" t="s">
        <v>98</v>
      </c>
      <c r="B80" s="504"/>
      <c r="C80" s="504"/>
      <c r="D80" s="504"/>
      <c r="E80" s="504"/>
      <c r="F80" s="504"/>
      <c r="G80" s="504"/>
      <c r="H80" s="504"/>
      <c r="I80" s="504"/>
      <c r="J80" s="504"/>
      <c r="K80" s="504"/>
      <c r="L80" s="504"/>
      <c r="M80" s="504"/>
    </row>
    <row r="81" spans="1:13" hidden="1" x14ac:dyDescent="0.2">
      <c r="A81" s="498" t="s">
        <v>51</v>
      </c>
      <c r="B81" s="498"/>
      <c r="C81" s="498"/>
      <c r="D81" s="498"/>
      <c r="E81" s="498"/>
      <c r="F81" s="498"/>
      <c r="G81" s="498"/>
      <c r="H81" s="498"/>
      <c r="I81" s="498"/>
      <c r="J81" s="498"/>
      <c r="K81" s="498"/>
      <c r="L81" s="498"/>
      <c r="M81" s="498"/>
    </row>
    <row r="82" spans="1:13" hidden="1" x14ac:dyDescent="0.2"/>
    <row r="86" spans="1:13" x14ac:dyDescent="0.2">
      <c r="M86" s="256"/>
    </row>
    <row r="87" spans="1:13" x14ac:dyDescent="0.2">
      <c r="M87" s="257"/>
    </row>
    <row r="88" spans="1:13" x14ac:dyDescent="0.2">
      <c r="M88" s="258"/>
    </row>
    <row r="103" spans="13:13" x14ac:dyDescent="0.2">
      <c r="M103" s="258"/>
    </row>
    <row r="104" spans="13:13" x14ac:dyDescent="0.2">
      <c r="M104" s="258"/>
    </row>
  </sheetData>
  <mergeCells count="18">
    <mergeCell ref="A1:M1"/>
    <mergeCell ref="A80:M80"/>
    <mergeCell ref="A2:M2"/>
    <mergeCell ref="A81:M81"/>
    <mergeCell ref="B5:C5"/>
    <mergeCell ref="E5:F5"/>
    <mergeCell ref="K5:M5"/>
    <mergeCell ref="H5:I5"/>
    <mergeCell ref="J49:J51"/>
    <mergeCell ref="K49:K51"/>
    <mergeCell ref="M49:M51"/>
    <mergeCell ref="A49:A51"/>
    <mergeCell ref="B49:B51"/>
    <mergeCell ref="C49:C51"/>
    <mergeCell ref="D49:D51"/>
    <mergeCell ref="E49:E51"/>
    <mergeCell ref="F49:F51"/>
    <mergeCell ref="A5:A6"/>
  </mergeCells>
  <printOptions horizontalCentered="1"/>
  <pageMargins left="0.78740157480314965" right="0.78740157480314965" top="0.98425196850393704" bottom="0.98425196850393704" header="0.31496062992125984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3"/>
  <sheetViews>
    <sheetView showGridLines="0" zoomScaleNormal="100" workbookViewId="0">
      <selection activeCell="A75" sqref="A75:U75"/>
    </sheetView>
  </sheetViews>
  <sheetFormatPr baseColWidth="10" defaultRowHeight="12.75" x14ac:dyDescent="0.2"/>
  <cols>
    <col min="1" max="1" width="15.7109375" style="137" customWidth="1"/>
    <col min="2" max="4" width="6.7109375" hidden="1" customWidth="1"/>
    <col min="5" max="6" width="7.7109375" hidden="1" customWidth="1"/>
    <col min="7" max="11" width="7.140625" hidden="1" customWidth="1"/>
    <col min="12" max="12" width="9.85546875" hidden="1" customWidth="1"/>
    <col min="13" max="13" width="7.85546875" style="137" hidden="1" customWidth="1"/>
    <col min="14" max="18" width="8.7109375" style="137" customWidth="1"/>
    <col min="19" max="19" width="9.140625" style="137" customWidth="1"/>
    <col min="20" max="21" width="8.7109375" customWidth="1"/>
  </cols>
  <sheetData>
    <row r="1" spans="1:31" ht="15.95" customHeight="1" x14ac:dyDescent="0.2">
      <c r="A1" s="446" t="s">
        <v>328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  <c r="M1" s="446"/>
      <c r="N1" s="446"/>
      <c r="O1" s="446"/>
      <c r="P1" s="446"/>
      <c r="Q1" s="446"/>
      <c r="R1" s="446"/>
      <c r="S1" s="446"/>
      <c r="T1" s="446"/>
      <c r="U1" s="446"/>
    </row>
    <row r="2" spans="1:31" ht="15.95" customHeight="1" x14ac:dyDescent="0.2">
      <c r="A2" s="446" t="s">
        <v>316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  <c r="N2" s="446"/>
      <c r="O2" s="446"/>
      <c r="P2" s="446"/>
      <c r="Q2" s="446"/>
      <c r="R2" s="446"/>
      <c r="S2" s="446"/>
      <c r="T2" s="446"/>
      <c r="U2" s="446"/>
    </row>
    <row r="3" spans="1:31" ht="10.5" customHeight="1" x14ac:dyDescent="0.2">
      <c r="A3" s="203" t="s">
        <v>202</v>
      </c>
      <c r="B3" s="4"/>
      <c r="C3" s="4"/>
      <c r="D3" s="4"/>
      <c r="E3" s="4"/>
      <c r="F3" s="4"/>
      <c r="G3" s="4"/>
      <c r="H3" s="1"/>
      <c r="I3" s="1"/>
      <c r="J3" s="1"/>
      <c r="K3" s="1"/>
      <c r="L3" s="1"/>
      <c r="M3" s="111"/>
      <c r="N3" s="111"/>
      <c r="O3" s="111"/>
      <c r="P3" s="111"/>
    </row>
    <row r="4" spans="1:31" ht="5.0999999999999996" customHeight="1" x14ac:dyDescent="0.2">
      <c r="A4" s="11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11"/>
      <c r="N4" s="111"/>
      <c r="O4" s="111"/>
      <c r="P4" s="111"/>
    </row>
    <row r="5" spans="1:31" ht="24.95" customHeight="1" x14ac:dyDescent="0.2">
      <c r="A5" s="265" t="s">
        <v>322</v>
      </c>
      <c r="B5" s="80">
        <v>2004</v>
      </c>
      <c r="C5" s="80">
        <v>2005</v>
      </c>
      <c r="D5" s="80">
        <v>2006</v>
      </c>
      <c r="E5" s="75">
        <v>2007</v>
      </c>
      <c r="F5" s="75">
        <v>2008</v>
      </c>
      <c r="G5" s="75">
        <v>2009</v>
      </c>
      <c r="H5" s="75">
        <v>2010</v>
      </c>
      <c r="I5" s="75">
        <v>2011</v>
      </c>
      <c r="J5" s="75">
        <v>2012</v>
      </c>
      <c r="K5" s="75">
        <v>2013</v>
      </c>
      <c r="L5" s="75">
        <v>2014</v>
      </c>
      <c r="M5" s="189">
        <v>2015</v>
      </c>
      <c r="N5" s="285">
        <v>2016</v>
      </c>
      <c r="O5" s="189">
        <v>2017</v>
      </c>
      <c r="P5" s="189">
        <v>2018</v>
      </c>
      <c r="Q5" s="189">
        <v>2019</v>
      </c>
      <c r="R5" s="189">
        <v>2020</v>
      </c>
      <c r="S5" s="189">
        <v>2021</v>
      </c>
      <c r="T5" s="189">
        <v>2022</v>
      </c>
      <c r="U5" s="189">
        <v>2023</v>
      </c>
    </row>
    <row r="6" spans="1:31" ht="6" customHeight="1" x14ac:dyDescent="0.25">
      <c r="A6" s="266"/>
      <c r="B6" s="37"/>
      <c r="C6" s="37"/>
      <c r="D6" s="3"/>
      <c r="E6" s="37"/>
      <c r="F6" s="37"/>
      <c r="G6" s="37"/>
      <c r="H6" s="11"/>
      <c r="I6" s="11"/>
      <c r="J6" s="11"/>
      <c r="K6" s="11"/>
      <c r="L6" s="11"/>
      <c r="M6" s="197"/>
      <c r="N6" s="395"/>
      <c r="T6" s="137"/>
      <c r="U6" s="137"/>
    </row>
    <row r="7" spans="1:31" ht="26.1" customHeight="1" x14ac:dyDescent="0.2">
      <c r="A7" s="267" t="s">
        <v>204</v>
      </c>
      <c r="B7" s="212">
        <v>39.172774100002599</v>
      </c>
      <c r="C7" s="212">
        <v>36.246513797723701</v>
      </c>
      <c r="D7" s="212">
        <v>35.027783798652202</v>
      </c>
      <c r="E7" s="213">
        <v>34.027588034877454</v>
      </c>
      <c r="F7" s="213">
        <v>32.082998562719965</v>
      </c>
      <c r="G7" s="213">
        <v>30.872236805326079</v>
      </c>
      <c r="H7" s="213">
        <v>31.253394977621436</v>
      </c>
      <c r="I7" s="213">
        <v>29.360663629264394</v>
      </c>
      <c r="J7" s="213">
        <v>27.353145310428843</v>
      </c>
      <c r="K7" s="213">
        <v>26.376193560620958</v>
      </c>
      <c r="L7" s="213">
        <v>25.940703472939578</v>
      </c>
      <c r="M7" s="259">
        <v>28.581619464792936</v>
      </c>
      <c r="N7" s="396">
        <v>32.355687793315042</v>
      </c>
      <c r="O7" s="259">
        <v>32.660735585191397</v>
      </c>
      <c r="P7" s="259">
        <v>32.99252067011367</v>
      </c>
      <c r="Q7" s="259">
        <v>32.515805936318202</v>
      </c>
      <c r="R7" s="259">
        <v>33.200000000000003</v>
      </c>
      <c r="S7" s="259">
        <v>33.6</v>
      </c>
      <c r="T7" s="259">
        <v>34.5</v>
      </c>
      <c r="U7" s="259">
        <v>34.9</v>
      </c>
    </row>
    <row r="8" spans="1:31" s="136" customFormat="1" ht="26.1" customHeight="1" x14ac:dyDescent="0.2">
      <c r="A8" s="266" t="s">
        <v>3</v>
      </c>
      <c r="B8" s="214">
        <v>47.258327334173281</v>
      </c>
      <c r="C8" s="214">
        <v>43.124245819808252</v>
      </c>
      <c r="D8" s="214">
        <v>45.548744204837547</v>
      </c>
      <c r="E8" s="215">
        <v>45.038541154628859</v>
      </c>
      <c r="F8" s="215">
        <v>48.404886431532091</v>
      </c>
      <c r="G8" s="215">
        <v>40.987700403104455</v>
      </c>
      <c r="H8" s="215">
        <v>43.215945289019359</v>
      </c>
      <c r="I8" s="215">
        <v>37.806012668674292</v>
      </c>
      <c r="J8" s="215">
        <v>31.463604498634286</v>
      </c>
      <c r="K8" s="215">
        <v>32.867802580277448</v>
      </c>
      <c r="L8" s="215">
        <v>28.92690882749589</v>
      </c>
      <c r="M8" s="195">
        <v>35.481880363478638</v>
      </c>
      <c r="N8" s="397">
        <v>35.312585004524266</v>
      </c>
      <c r="O8" s="195">
        <v>34.049212306675102</v>
      </c>
      <c r="P8" s="195">
        <v>35.148660878944085</v>
      </c>
      <c r="Q8" s="195">
        <v>33.589581412121433</v>
      </c>
      <c r="R8" s="195">
        <v>34.299999999999997</v>
      </c>
      <c r="S8" s="195">
        <v>34.4</v>
      </c>
      <c r="T8" s="195">
        <v>32.799999999999997</v>
      </c>
      <c r="U8" s="195">
        <v>32.799999999999997</v>
      </c>
    </row>
    <row r="9" spans="1:31" ht="5.0999999999999996" customHeight="1" x14ac:dyDescent="0.2">
      <c r="A9" s="268"/>
      <c r="B9" s="45"/>
      <c r="C9" s="45"/>
      <c r="D9" s="45"/>
      <c r="E9" s="83"/>
      <c r="F9" s="83"/>
      <c r="G9" s="83"/>
      <c r="H9" s="83"/>
      <c r="I9" s="83"/>
      <c r="J9" s="83"/>
      <c r="K9" s="83"/>
      <c r="L9" s="83"/>
      <c r="M9" s="209"/>
      <c r="N9" s="398"/>
      <c r="O9" s="209"/>
      <c r="P9" s="209"/>
      <c r="Q9" s="209"/>
      <c r="R9" s="209"/>
      <c r="S9" s="209"/>
      <c r="T9" s="209"/>
      <c r="U9" s="209"/>
    </row>
    <row r="10" spans="1:31" ht="50.1" hidden="1" customHeight="1" x14ac:dyDescent="0.2">
      <c r="A10" s="506" t="s">
        <v>187</v>
      </c>
      <c r="B10" s="506"/>
      <c r="C10" s="506"/>
      <c r="D10" s="506"/>
      <c r="E10" s="506"/>
      <c r="F10" s="506"/>
      <c r="G10" s="506"/>
      <c r="H10" s="506"/>
      <c r="I10" s="506"/>
      <c r="J10" s="506"/>
      <c r="K10" s="506"/>
      <c r="L10" s="506"/>
      <c r="M10" s="506"/>
      <c r="N10" s="506"/>
      <c r="O10" s="506"/>
      <c r="P10" s="506"/>
      <c r="Q10" s="506"/>
      <c r="R10" s="506"/>
      <c r="S10" s="506"/>
      <c r="T10" s="46"/>
      <c r="U10" s="46"/>
      <c r="V10" s="46"/>
      <c r="W10" s="46"/>
      <c r="X10" s="46"/>
      <c r="Y10" s="46"/>
      <c r="Z10" s="46"/>
      <c r="AA10" s="46"/>
    </row>
    <row r="11" spans="1:31" ht="17.25" customHeight="1" x14ac:dyDescent="0.2">
      <c r="A11" s="507" t="s">
        <v>347</v>
      </c>
      <c r="B11" s="507"/>
      <c r="C11" s="507"/>
      <c r="D11" s="507"/>
      <c r="E11" s="507"/>
      <c r="F11" s="507"/>
      <c r="G11" s="507"/>
      <c r="H11" s="507"/>
      <c r="I11" s="507"/>
      <c r="J11" s="507"/>
      <c r="K11" s="507"/>
      <c r="L11" s="507"/>
      <c r="M11" s="507"/>
      <c r="N11" s="507"/>
      <c r="O11" s="507"/>
      <c r="P11" s="507"/>
      <c r="Q11" s="507"/>
      <c r="R11" s="507"/>
      <c r="S11" s="507"/>
      <c r="T11" s="507"/>
      <c r="U11" s="507"/>
    </row>
    <row r="12" spans="1:31" ht="9" customHeight="1" x14ac:dyDescent="0.2">
      <c r="A12" s="509" t="s">
        <v>346</v>
      </c>
      <c r="B12" s="509"/>
      <c r="C12" s="509"/>
      <c r="D12" s="509"/>
      <c r="E12" s="509"/>
      <c r="F12" s="509"/>
      <c r="G12" s="509"/>
      <c r="H12" s="509"/>
      <c r="I12" s="509"/>
      <c r="J12" s="509"/>
      <c r="K12" s="509"/>
      <c r="L12" s="509"/>
      <c r="M12" s="509"/>
      <c r="N12" s="509"/>
      <c r="O12" s="442"/>
      <c r="P12" s="442"/>
      <c r="Q12" s="442"/>
      <c r="R12" s="442"/>
      <c r="S12" s="442"/>
      <c r="T12" s="442"/>
      <c r="U12" s="442"/>
    </row>
    <row r="13" spans="1:31" ht="15" customHeight="1" x14ac:dyDescent="0.2">
      <c r="A13" s="489" t="s">
        <v>51</v>
      </c>
      <c r="B13" s="489"/>
      <c r="C13" s="489"/>
      <c r="D13" s="489"/>
      <c r="E13" s="489"/>
      <c r="F13" s="489"/>
      <c r="G13" s="489"/>
      <c r="H13" s="489"/>
      <c r="I13" s="489"/>
      <c r="J13" s="489"/>
      <c r="K13" s="489"/>
      <c r="L13" s="489"/>
      <c r="M13" s="489"/>
      <c r="N13" s="489"/>
      <c r="O13" s="489"/>
      <c r="P13" s="489"/>
      <c r="Q13" s="489"/>
      <c r="R13" s="489"/>
      <c r="S13" s="489"/>
      <c r="T13" s="489"/>
      <c r="U13" s="489"/>
      <c r="V13" s="47"/>
      <c r="W13" s="47"/>
      <c r="X13" s="47"/>
      <c r="Y13" s="47"/>
      <c r="Z13" s="47"/>
      <c r="AA13" s="47"/>
      <c r="AB13" s="47"/>
      <c r="AC13" s="47"/>
      <c r="AD13" s="47"/>
      <c r="AE13" s="47"/>
    </row>
    <row r="14" spans="1:31" ht="12" customHeight="1" x14ac:dyDescent="0.2">
      <c r="A14" s="261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261"/>
      <c r="N14" s="261"/>
      <c r="O14" s="261"/>
      <c r="P14" s="261"/>
      <c r="Q14" s="260"/>
      <c r="R14" s="260"/>
      <c r="S14" s="260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</row>
    <row r="15" spans="1:31" ht="30" customHeight="1" x14ac:dyDescent="0.2">
      <c r="A15" s="510" t="s">
        <v>329</v>
      </c>
      <c r="B15" s="510"/>
      <c r="C15" s="510"/>
      <c r="D15" s="510"/>
      <c r="E15" s="510"/>
      <c r="F15" s="510"/>
      <c r="G15" s="510"/>
      <c r="H15" s="510"/>
      <c r="I15" s="510"/>
      <c r="J15" s="510"/>
      <c r="K15" s="510"/>
      <c r="L15" s="510"/>
      <c r="M15" s="510"/>
      <c r="N15" s="510"/>
      <c r="O15" s="510"/>
      <c r="P15" s="510"/>
      <c r="Q15" s="510"/>
      <c r="R15" s="510"/>
      <c r="S15" s="510"/>
      <c r="T15" s="510"/>
      <c r="U15" s="510"/>
    </row>
    <row r="16" spans="1:31" ht="12.75" customHeight="1" x14ac:dyDescent="0.2">
      <c r="A16" s="269" t="s">
        <v>330</v>
      </c>
      <c r="B16" s="13"/>
      <c r="C16" s="13"/>
      <c r="D16" s="13"/>
      <c r="E16" s="38"/>
      <c r="F16" s="38"/>
      <c r="G16" s="49"/>
      <c r="H16" s="48"/>
      <c r="I16" s="48"/>
      <c r="J16" s="48"/>
      <c r="K16" s="48"/>
      <c r="L16" s="48"/>
      <c r="M16" s="222"/>
    </row>
    <row r="17" spans="1:21" ht="5.0999999999999996" customHeight="1" x14ac:dyDescent="0.2">
      <c r="B17" s="38"/>
      <c r="C17" s="38"/>
      <c r="D17" s="13"/>
      <c r="E17" s="39"/>
      <c r="F17" s="39"/>
      <c r="G17" s="39"/>
    </row>
    <row r="18" spans="1:21" ht="24.95" customHeight="1" x14ac:dyDescent="0.2">
      <c r="A18" s="265" t="s">
        <v>322</v>
      </c>
      <c r="B18" s="80">
        <v>2004</v>
      </c>
      <c r="C18" s="80">
        <v>2005</v>
      </c>
      <c r="D18" s="80">
        <v>2006</v>
      </c>
      <c r="E18" s="75">
        <v>2007</v>
      </c>
      <c r="F18" s="75">
        <v>2008</v>
      </c>
      <c r="G18" s="75">
        <v>2009</v>
      </c>
      <c r="H18" s="75">
        <v>2010</v>
      </c>
      <c r="I18" s="75">
        <v>2011</v>
      </c>
      <c r="J18" s="75">
        <v>2012</v>
      </c>
      <c r="K18" s="75">
        <v>2013</v>
      </c>
      <c r="L18" s="75">
        <v>2014</v>
      </c>
      <c r="M18" s="189">
        <v>2015</v>
      </c>
      <c r="N18" s="285">
        <v>2016</v>
      </c>
      <c r="O18" s="189">
        <v>2017</v>
      </c>
      <c r="P18" s="189">
        <v>2018</v>
      </c>
      <c r="Q18" s="189">
        <v>2019</v>
      </c>
      <c r="R18" s="189">
        <v>2020</v>
      </c>
      <c r="S18" s="189">
        <v>2021</v>
      </c>
      <c r="T18" s="189">
        <v>2022</v>
      </c>
      <c r="U18" s="189">
        <v>2023</v>
      </c>
    </row>
    <row r="19" spans="1:21" ht="5.25" customHeight="1" x14ac:dyDescent="0.2">
      <c r="A19" s="266"/>
      <c r="B19" s="37"/>
      <c r="C19" s="37"/>
      <c r="D19" s="3"/>
      <c r="E19" s="37"/>
      <c r="F19" s="37"/>
      <c r="G19" s="37"/>
      <c r="H19" s="15"/>
      <c r="I19" s="15"/>
      <c r="J19" s="15"/>
      <c r="K19" s="15"/>
      <c r="L19" s="15"/>
      <c r="M19" s="262"/>
      <c r="N19" s="395"/>
      <c r="T19" s="137"/>
      <c r="U19" s="137"/>
    </row>
    <row r="20" spans="1:21" ht="26.1" customHeight="1" x14ac:dyDescent="0.2">
      <c r="A20" s="267" t="s">
        <v>204</v>
      </c>
      <c r="B20" s="212">
        <v>60.995451244830221</v>
      </c>
      <c r="C20" s="212">
        <v>59.134381626424414</v>
      </c>
      <c r="D20" s="212">
        <v>59.460735189360292</v>
      </c>
      <c r="E20" s="213">
        <v>58.636920620316694</v>
      </c>
      <c r="F20" s="213">
        <v>57.352811071071613</v>
      </c>
      <c r="G20" s="213">
        <v>56.007452972035566</v>
      </c>
      <c r="H20" s="213">
        <v>57.459255918784137</v>
      </c>
      <c r="I20" s="213">
        <v>56.246945079047954</v>
      </c>
      <c r="J20" s="213">
        <v>53.815837211066594</v>
      </c>
      <c r="K20" s="213">
        <v>50.575506724614442</v>
      </c>
      <c r="L20" s="213">
        <v>52.344434866119357</v>
      </c>
      <c r="M20" s="259">
        <v>54.867548517079769</v>
      </c>
      <c r="N20" s="396">
        <v>59.154699099140885</v>
      </c>
      <c r="O20" s="259">
        <v>60.710388848530059</v>
      </c>
      <c r="P20" s="259">
        <v>60.16589356139319</v>
      </c>
      <c r="Q20" s="259">
        <v>60.801988420203394</v>
      </c>
      <c r="R20" s="259">
        <v>52.5</v>
      </c>
      <c r="S20" s="259">
        <v>56.5</v>
      </c>
      <c r="T20" s="259">
        <v>57</v>
      </c>
      <c r="U20" s="259">
        <v>57</v>
      </c>
    </row>
    <row r="21" spans="1:21" ht="29.25" hidden="1" customHeight="1" x14ac:dyDescent="0.2">
      <c r="A21" s="266"/>
      <c r="B21" s="214"/>
      <c r="C21" s="214"/>
      <c r="D21" s="214"/>
      <c r="E21" s="215"/>
      <c r="F21" s="215"/>
      <c r="G21" s="215"/>
      <c r="H21" s="215"/>
      <c r="I21" s="215"/>
      <c r="J21" s="215"/>
      <c r="K21" s="216"/>
      <c r="L21" s="217"/>
      <c r="M21" s="257"/>
      <c r="N21" s="399"/>
      <c r="O21" s="257"/>
      <c r="P21" s="257"/>
      <c r="Q21" s="257"/>
      <c r="R21" s="257"/>
      <c r="S21" s="257"/>
      <c r="T21" s="257"/>
      <c r="U21" s="257"/>
    </row>
    <row r="22" spans="1:21" ht="8.25" hidden="1" customHeight="1" x14ac:dyDescent="0.2">
      <c r="A22" s="266" t="s">
        <v>21</v>
      </c>
      <c r="B22" s="214">
        <v>52.025861818969325</v>
      </c>
      <c r="C22" s="214">
        <v>48.652954298298454</v>
      </c>
      <c r="D22" s="214">
        <v>48.603412380806034</v>
      </c>
      <c r="E22" s="215">
        <v>44.900331900721355</v>
      </c>
      <c r="F22" s="215">
        <v>45.61606220773902</v>
      </c>
      <c r="G22" s="215">
        <v>48.756516275295397</v>
      </c>
      <c r="H22" s="215">
        <v>47.447647887069166</v>
      </c>
      <c r="I22" s="215">
        <v>53.17779225785798</v>
      </c>
      <c r="J22" s="215">
        <v>49.187751530019717</v>
      </c>
      <c r="K22" s="215">
        <v>48.265990219788947</v>
      </c>
      <c r="L22" s="215">
        <v>45.088883134516529</v>
      </c>
      <c r="M22" s="195">
        <v>36.473911968481083</v>
      </c>
      <c r="N22" s="397">
        <v>48.64563290396957</v>
      </c>
      <c r="O22" s="195">
        <v>48.64563290396957</v>
      </c>
      <c r="P22" s="195">
        <v>52.002332425262189</v>
      </c>
      <c r="Q22" s="195">
        <v>52.002332425262189</v>
      </c>
      <c r="R22" s="195">
        <v>52.002332425262189</v>
      </c>
      <c r="S22" s="195"/>
      <c r="T22" s="195"/>
      <c r="U22" s="195"/>
    </row>
    <row r="23" spans="1:21" ht="17.25" hidden="1" customHeight="1" x14ac:dyDescent="0.2">
      <c r="A23" s="266" t="s">
        <v>111</v>
      </c>
      <c r="B23" s="214">
        <v>62.744669419733789</v>
      </c>
      <c r="C23" s="214">
        <v>61.124481470493841</v>
      </c>
      <c r="D23" s="214">
        <v>61.105588246543775</v>
      </c>
      <c r="E23" s="215">
        <v>61.240562911709617</v>
      </c>
      <c r="F23" s="215">
        <v>59.611754902774805</v>
      </c>
      <c r="G23" s="215">
        <v>57.05447715475362</v>
      </c>
      <c r="H23" s="215">
        <v>59.041034887912225</v>
      </c>
      <c r="I23" s="215">
        <v>56.711912690957242</v>
      </c>
      <c r="J23" s="215">
        <v>54.521944609420473</v>
      </c>
      <c r="K23" s="215">
        <v>50.891357299689268</v>
      </c>
      <c r="L23" s="215">
        <v>53.335536539431935</v>
      </c>
      <c r="M23" s="195">
        <v>57.632469537143997</v>
      </c>
      <c r="N23" s="397">
        <v>60.696609667328353</v>
      </c>
      <c r="O23" s="195">
        <v>60.696609667328353</v>
      </c>
      <c r="P23" s="195">
        <v>61.453282375370499</v>
      </c>
      <c r="Q23" s="195">
        <v>61.453282375370499</v>
      </c>
      <c r="R23" s="195">
        <v>61.453282375370499</v>
      </c>
      <c r="S23" s="195"/>
      <c r="T23" s="195"/>
      <c r="U23" s="195"/>
    </row>
    <row r="24" spans="1:21" ht="21.75" hidden="1" customHeight="1" x14ac:dyDescent="0.2">
      <c r="A24" s="267"/>
      <c r="B24" s="214"/>
      <c r="C24" s="214"/>
      <c r="D24" s="214"/>
      <c r="E24" s="215"/>
      <c r="F24" s="215"/>
      <c r="G24" s="215"/>
      <c r="H24" s="215"/>
      <c r="I24" s="215"/>
      <c r="J24" s="215"/>
      <c r="K24" s="215"/>
      <c r="L24" s="215"/>
      <c r="M24" s="195"/>
      <c r="N24" s="397"/>
      <c r="O24" s="195"/>
      <c r="P24" s="195"/>
      <c r="Q24" s="195"/>
      <c r="R24" s="195"/>
      <c r="S24" s="195"/>
      <c r="T24" s="195"/>
      <c r="U24" s="195"/>
    </row>
    <row r="25" spans="1:21" ht="9" hidden="1" customHeight="1" x14ac:dyDescent="0.2">
      <c r="A25" s="267" t="s">
        <v>23</v>
      </c>
      <c r="B25" s="214"/>
      <c r="C25" s="214"/>
      <c r="D25" s="214"/>
      <c r="E25" s="215"/>
      <c r="F25" s="215"/>
      <c r="G25" s="215"/>
      <c r="H25" s="215"/>
      <c r="I25" s="215"/>
      <c r="J25" s="215"/>
      <c r="K25" s="215"/>
      <c r="L25" s="215"/>
      <c r="M25" s="195"/>
      <c r="N25" s="397"/>
      <c r="O25" s="195"/>
      <c r="P25" s="195"/>
      <c r="Q25" s="195"/>
      <c r="R25" s="195"/>
      <c r="S25" s="195"/>
      <c r="T25" s="195"/>
      <c r="U25" s="195"/>
    </row>
    <row r="26" spans="1:21" ht="19.5" hidden="1" customHeight="1" x14ac:dyDescent="0.2">
      <c r="A26" s="266" t="s">
        <v>24</v>
      </c>
      <c r="B26" s="214">
        <v>51.609303657248184</v>
      </c>
      <c r="C26" s="214">
        <v>48.717561835492383</v>
      </c>
      <c r="D26" s="214">
        <v>49.034898879865665</v>
      </c>
      <c r="E26" s="215">
        <v>48.318018855337087</v>
      </c>
      <c r="F26" s="215">
        <v>47.639365616475565</v>
      </c>
      <c r="G26" s="215">
        <v>46.59708336764556</v>
      </c>
      <c r="H26" s="215">
        <v>47.236784324534021</v>
      </c>
      <c r="I26" s="215">
        <v>48.163626435990444</v>
      </c>
      <c r="J26" s="215">
        <v>43.923756508339274</v>
      </c>
      <c r="K26" s="215">
        <v>42.916492137309994</v>
      </c>
      <c r="L26" s="215">
        <v>46.958098347780933</v>
      </c>
      <c r="M26" s="195">
        <v>47.493405734786457</v>
      </c>
      <c r="N26" s="397">
        <v>55.664250048200159</v>
      </c>
      <c r="O26" s="195">
        <v>58.234624381816801</v>
      </c>
      <c r="P26" s="195">
        <v>58.751499549009935</v>
      </c>
      <c r="Q26" s="195">
        <v>58.751499549009935</v>
      </c>
      <c r="R26" s="195">
        <v>58.751499549009935</v>
      </c>
      <c r="S26" s="195"/>
      <c r="T26" s="195"/>
      <c r="U26" s="195"/>
    </row>
    <row r="27" spans="1:21" ht="12.75" hidden="1" customHeight="1" x14ac:dyDescent="0.2">
      <c r="A27" s="266" t="s">
        <v>25</v>
      </c>
      <c r="B27" s="214">
        <v>71.247100250213123</v>
      </c>
      <c r="C27" s="214">
        <v>70.255387142251777</v>
      </c>
      <c r="D27" s="214">
        <v>69.319593946033635</v>
      </c>
      <c r="E27" s="215">
        <v>68.328484677412604</v>
      </c>
      <c r="F27" s="215">
        <v>66.085857530335389</v>
      </c>
      <c r="G27" s="215">
        <v>63.163997287741886</v>
      </c>
      <c r="H27" s="215">
        <v>65.884700659904027</v>
      </c>
      <c r="I27" s="215">
        <v>62.567979299280154</v>
      </c>
      <c r="J27" s="215">
        <v>61.797459737650087</v>
      </c>
      <c r="K27" s="215">
        <v>57.211284562314631</v>
      </c>
      <c r="L27" s="215">
        <v>57.064608601211205</v>
      </c>
      <c r="M27" s="195">
        <v>61.647761787533788</v>
      </c>
      <c r="N27" s="397">
        <v>62.224607985786342</v>
      </c>
      <c r="O27" s="195">
        <v>63.102662768740217</v>
      </c>
      <c r="P27" s="195">
        <v>61.498537221374818</v>
      </c>
      <c r="Q27" s="195">
        <v>61.498537221374818</v>
      </c>
      <c r="R27" s="195">
        <v>61.498537221374818</v>
      </c>
      <c r="S27" s="195"/>
      <c r="T27" s="195"/>
      <c r="U27" s="195"/>
    </row>
    <row r="28" spans="1:21" ht="15" hidden="1" customHeight="1" x14ac:dyDescent="0.2">
      <c r="A28" s="267"/>
      <c r="B28" s="214"/>
      <c r="C28" s="214"/>
      <c r="D28" s="214"/>
      <c r="E28" s="215"/>
      <c r="F28" s="215"/>
      <c r="G28" s="215"/>
      <c r="H28" s="215"/>
      <c r="I28" s="215"/>
      <c r="J28" s="215"/>
      <c r="K28" s="215"/>
      <c r="L28" s="215"/>
      <c r="M28" s="195"/>
      <c r="N28" s="397"/>
      <c r="O28" s="195"/>
      <c r="P28" s="195"/>
      <c r="Q28" s="195"/>
      <c r="R28" s="195"/>
      <c r="S28" s="195"/>
      <c r="T28" s="195"/>
      <c r="U28" s="195"/>
    </row>
    <row r="29" spans="1:21" ht="15" hidden="1" customHeight="1" x14ac:dyDescent="0.2">
      <c r="A29" s="267" t="s">
        <v>5</v>
      </c>
      <c r="B29" s="214"/>
      <c r="C29" s="214"/>
      <c r="D29" s="214"/>
      <c r="E29" s="215"/>
      <c r="F29" s="215"/>
      <c r="G29" s="215"/>
      <c r="H29" s="215"/>
      <c r="I29" s="215"/>
      <c r="J29" s="215"/>
      <c r="K29" s="215"/>
      <c r="L29" s="215"/>
      <c r="M29" s="195"/>
      <c r="N29" s="397"/>
      <c r="O29" s="195"/>
      <c r="P29" s="195"/>
      <c r="Q29" s="195"/>
      <c r="R29" s="195"/>
      <c r="S29" s="195"/>
      <c r="T29" s="195"/>
      <c r="U29" s="195"/>
    </row>
    <row r="30" spans="1:21" ht="9.75" hidden="1" customHeight="1" x14ac:dyDescent="0.2">
      <c r="A30" s="270" t="s">
        <v>10</v>
      </c>
      <c r="B30" s="214">
        <v>66.21758152141426</v>
      </c>
      <c r="C30" s="214">
        <v>69.833295406675788</v>
      </c>
      <c r="D30" s="214">
        <v>70.33347843010884</v>
      </c>
      <c r="E30" s="215">
        <v>68.512680570859033</v>
      </c>
      <c r="F30" s="215">
        <v>68.639326471963699</v>
      </c>
      <c r="G30" s="215">
        <v>62.922351715992264</v>
      </c>
      <c r="H30" s="215">
        <v>69.928565399649713</v>
      </c>
      <c r="I30" s="215">
        <v>67.768584521722687</v>
      </c>
      <c r="J30" s="215">
        <v>65.948246427540624</v>
      </c>
      <c r="K30" s="215">
        <v>58.877394972567053</v>
      </c>
      <c r="L30" s="215">
        <v>68.384100538143187</v>
      </c>
      <c r="M30" s="195">
        <v>68.826891637567769</v>
      </c>
      <c r="N30" s="397">
        <v>67.614679030058369</v>
      </c>
      <c r="O30" s="195">
        <v>72.005956833370988</v>
      </c>
      <c r="P30" s="195">
        <v>74.582426347351102</v>
      </c>
      <c r="Q30" s="195">
        <v>74.582426347351102</v>
      </c>
      <c r="R30" s="195">
        <v>74.582426347351102</v>
      </c>
      <c r="S30" s="195"/>
      <c r="T30" s="195"/>
      <c r="U30" s="195"/>
    </row>
    <row r="31" spans="1:21" ht="15.75" hidden="1" customHeight="1" x14ac:dyDescent="0.2">
      <c r="A31" s="270" t="s">
        <v>38</v>
      </c>
      <c r="B31" s="214">
        <v>59.85628134681447</v>
      </c>
      <c r="C31" s="214">
        <v>66.301928914739293</v>
      </c>
      <c r="D31" s="214">
        <v>57.437700328828335</v>
      </c>
      <c r="E31" s="215">
        <v>68.040516632875338</v>
      </c>
      <c r="F31" s="215">
        <v>53.325504791438703</v>
      </c>
      <c r="G31" s="215">
        <v>55.568273066508127</v>
      </c>
      <c r="H31" s="215">
        <v>61.14053449137932</v>
      </c>
      <c r="I31" s="215">
        <v>56.688054695424533</v>
      </c>
      <c r="J31" s="215">
        <v>57.800078475874258</v>
      </c>
      <c r="K31" s="215">
        <v>55.945628381375876</v>
      </c>
      <c r="L31" s="215">
        <v>59.135138150157275</v>
      </c>
      <c r="M31" s="195">
        <v>53.501946482267108</v>
      </c>
      <c r="N31" s="397">
        <v>59.5518292047215</v>
      </c>
      <c r="O31" s="195">
        <v>68.155456981024244</v>
      </c>
      <c r="P31" s="195">
        <v>61.101604708522565</v>
      </c>
      <c r="Q31" s="195">
        <v>61.101604708522565</v>
      </c>
      <c r="R31" s="195">
        <v>61.101604708522565</v>
      </c>
      <c r="S31" s="195"/>
      <c r="T31" s="195"/>
      <c r="U31" s="195"/>
    </row>
    <row r="32" spans="1:21" ht="19.5" hidden="1" customHeight="1" x14ac:dyDescent="0.2">
      <c r="A32" s="270" t="s">
        <v>43</v>
      </c>
      <c r="B32" s="214">
        <v>69.693900555594666</v>
      </c>
      <c r="C32" s="214">
        <v>71.013108518584019</v>
      </c>
      <c r="D32" s="214">
        <v>77.217280021261828</v>
      </c>
      <c r="E32" s="215">
        <v>77.46898215276812</v>
      </c>
      <c r="F32" s="215">
        <v>66.323166281145305</v>
      </c>
      <c r="G32" s="215">
        <v>62.44067594480488</v>
      </c>
      <c r="H32" s="215">
        <v>67.492615367353594</v>
      </c>
      <c r="I32" s="215">
        <v>69.436974865708791</v>
      </c>
      <c r="J32" s="215">
        <v>61.317876582728978</v>
      </c>
      <c r="K32" s="215">
        <v>52.589295189129913</v>
      </c>
      <c r="L32" s="215">
        <v>51.553672000203811</v>
      </c>
      <c r="M32" s="195">
        <v>62.970054984022006</v>
      </c>
      <c r="N32" s="397">
        <v>68.022031406935412</v>
      </c>
      <c r="O32" s="195">
        <v>64.988258243589115</v>
      </c>
      <c r="P32" s="195">
        <v>62.162249054309676</v>
      </c>
      <c r="Q32" s="195">
        <v>62.162249054309676</v>
      </c>
      <c r="R32" s="195">
        <v>62.162249054309676</v>
      </c>
      <c r="S32" s="195"/>
      <c r="T32" s="195"/>
      <c r="U32" s="195"/>
    </row>
    <row r="33" spans="1:21" ht="13.5" hidden="1" customHeight="1" x14ac:dyDescent="0.2">
      <c r="A33" s="270" t="s">
        <v>17</v>
      </c>
      <c r="B33" s="214">
        <v>69.699737808764283</v>
      </c>
      <c r="C33" s="214">
        <v>69.963965149714085</v>
      </c>
      <c r="D33" s="214">
        <v>57.212675798903796</v>
      </c>
      <c r="E33" s="215">
        <v>58.789132333938056</v>
      </c>
      <c r="F33" s="215">
        <v>49.380260421680354</v>
      </c>
      <c r="G33" s="215">
        <v>49.152795479937105</v>
      </c>
      <c r="H33" s="215">
        <v>51.53933034575735</v>
      </c>
      <c r="I33" s="215">
        <v>52.859839752560745</v>
      </c>
      <c r="J33" s="215">
        <v>44.149550323860069</v>
      </c>
      <c r="K33" s="215">
        <v>49.24166162740481</v>
      </c>
      <c r="L33" s="215">
        <v>44.348078604855132</v>
      </c>
      <c r="M33" s="195">
        <v>59.969589406484502</v>
      </c>
      <c r="N33" s="397">
        <v>51.567324317599542</v>
      </c>
      <c r="O33" s="195">
        <v>64.519710092518466</v>
      </c>
      <c r="P33" s="195">
        <v>61.244288720306024</v>
      </c>
      <c r="Q33" s="195">
        <v>61.244288720306024</v>
      </c>
      <c r="R33" s="195">
        <v>61.244288720306024</v>
      </c>
      <c r="S33" s="195"/>
      <c r="T33" s="195"/>
      <c r="U33" s="195"/>
    </row>
    <row r="34" spans="1:21" ht="13.5" hidden="1" customHeight="1" x14ac:dyDescent="0.2">
      <c r="A34" s="270" t="s">
        <v>1</v>
      </c>
      <c r="B34" s="214">
        <v>81.321541704935896</v>
      </c>
      <c r="C34" s="214">
        <v>74.82077508188425</v>
      </c>
      <c r="D34" s="214">
        <v>71.111086079313068</v>
      </c>
      <c r="E34" s="215">
        <v>70.94019966947296</v>
      </c>
      <c r="F34" s="215">
        <v>69.041807421124147</v>
      </c>
      <c r="G34" s="215">
        <v>64.220357390049529</v>
      </c>
      <c r="H34" s="215">
        <v>63.526450254844264</v>
      </c>
      <c r="I34" s="215">
        <v>56.605045712587739</v>
      </c>
      <c r="J34" s="215">
        <v>53.228589662564914</v>
      </c>
      <c r="K34" s="215">
        <v>55.168198790665542</v>
      </c>
      <c r="L34" s="215">
        <v>58.896763666233191</v>
      </c>
      <c r="M34" s="195">
        <v>53.175284314029511</v>
      </c>
      <c r="N34" s="397">
        <v>60.820210347852381</v>
      </c>
      <c r="O34" s="195">
        <v>58.62786619340401</v>
      </c>
      <c r="P34" s="195">
        <v>60.219481504579427</v>
      </c>
      <c r="Q34" s="195">
        <v>60.219481504579427</v>
      </c>
      <c r="R34" s="195">
        <v>60.219481504579427</v>
      </c>
      <c r="S34" s="195"/>
      <c r="T34" s="195"/>
      <c r="U34" s="195"/>
    </row>
    <row r="35" spans="1:21" ht="18.75" hidden="1" customHeight="1" x14ac:dyDescent="0.2">
      <c r="A35" s="270" t="s">
        <v>8</v>
      </c>
      <c r="B35" s="214">
        <v>72.728860115960373</v>
      </c>
      <c r="C35" s="214">
        <v>71.849081138775873</v>
      </c>
      <c r="D35" s="214">
        <v>68.883734990336009</v>
      </c>
      <c r="E35" s="215">
        <v>70.752589529876133</v>
      </c>
      <c r="F35" s="215">
        <v>64.779991412827727</v>
      </c>
      <c r="G35" s="215">
        <v>61.77729080473496</v>
      </c>
      <c r="H35" s="215">
        <v>63.860741771694194</v>
      </c>
      <c r="I35" s="215">
        <v>58.486971304628163</v>
      </c>
      <c r="J35" s="215">
        <v>61.702163279816091</v>
      </c>
      <c r="K35" s="215">
        <v>57.539682853440389</v>
      </c>
      <c r="L35" s="215">
        <v>49.497919032826481</v>
      </c>
      <c r="M35" s="195">
        <v>58.641226010316899</v>
      </c>
      <c r="N35" s="397">
        <v>57.138737921347861</v>
      </c>
      <c r="O35" s="195">
        <v>58.447834929818761</v>
      </c>
      <c r="P35" s="195">
        <v>57.940662335284692</v>
      </c>
      <c r="Q35" s="195">
        <v>57.940662335284692</v>
      </c>
      <c r="R35" s="195">
        <v>57.940662335284692</v>
      </c>
      <c r="S35" s="195"/>
      <c r="T35" s="195"/>
      <c r="U35" s="195"/>
    </row>
    <row r="36" spans="1:21" ht="21.75" hidden="1" customHeight="1" x14ac:dyDescent="0.2">
      <c r="A36" s="270" t="s">
        <v>52</v>
      </c>
      <c r="B36" s="214" t="s">
        <v>40</v>
      </c>
      <c r="C36" s="214" t="s">
        <v>40</v>
      </c>
      <c r="D36" s="214" t="s">
        <v>40</v>
      </c>
      <c r="E36" s="215">
        <v>47.59018480806229</v>
      </c>
      <c r="F36" s="215">
        <v>45.984667509730158</v>
      </c>
      <c r="G36" s="215">
        <v>57.784992793377029</v>
      </c>
      <c r="H36" s="215">
        <v>54.138044595430841</v>
      </c>
      <c r="I36" s="215">
        <v>54.507575823612598</v>
      </c>
      <c r="J36" s="215">
        <v>46.148126084787194</v>
      </c>
      <c r="K36" s="215">
        <v>51.371947635184391</v>
      </c>
      <c r="L36" s="215">
        <v>35.241857674765726</v>
      </c>
      <c r="M36" s="195">
        <v>21.017550812194077</v>
      </c>
      <c r="N36" s="397">
        <v>54.742220595381305</v>
      </c>
      <c r="O36" s="195">
        <v>52.268686360111928</v>
      </c>
      <c r="P36" s="195">
        <v>49.424623271440922</v>
      </c>
      <c r="Q36" s="195">
        <v>49.424623271440922</v>
      </c>
      <c r="R36" s="195">
        <v>49.424623271440922</v>
      </c>
      <c r="S36" s="195"/>
      <c r="T36" s="195"/>
      <c r="U36" s="195"/>
    </row>
    <row r="37" spans="1:21" ht="12.75" hidden="1" customHeight="1" x14ac:dyDescent="0.2">
      <c r="A37" s="270" t="s">
        <v>37</v>
      </c>
      <c r="B37" s="214">
        <v>67.957206802396115</v>
      </c>
      <c r="C37" s="214">
        <v>68.211002060266878</v>
      </c>
      <c r="D37" s="214">
        <v>63.978756590022094</v>
      </c>
      <c r="E37" s="215">
        <v>63.653014838615057</v>
      </c>
      <c r="F37" s="215">
        <v>58.674478029122717</v>
      </c>
      <c r="G37" s="215">
        <v>59.040359715629258</v>
      </c>
      <c r="H37" s="215">
        <v>56.896864909928269</v>
      </c>
      <c r="I37" s="215">
        <v>51.897063983929613</v>
      </c>
      <c r="J37" s="215">
        <v>51.303182417250291</v>
      </c>
      <c r="K37" s="215">
        <v>53.341960079630411</v>
      </c>
      <c r="L37" s="215">
        <v>54.754431647143214</v>
      </c>
      <c r="M37" s="195">
        <v>58.638364426189177</v>
      </c>
      <c r="N37" s="397">
        <v>59.414772089902257</v>
      </c>
      <c r="O37" s="195">
        <v>69.93940828150194</v>
      </c>
      <c r="P37" s="195">
        <v>64.369460717326817</v>
      </c>
      <c r="Q37" s="195">
        <v>64.369460717326817</v>
      </c>
      <c r="R37" s="195">
        <v>64.369460717326817</v>
      </c>
      <c r="S37" s="195"/>
      <c r="T37" s="195"/>
      <c r="U37" s="195"/>
    </row>
    <row r="38" spans="1:21" ht="18" hidden="1" customHeight="1" x14ac:dyDescent="0.2">
      <c r="A38" s="270" t="s">
        <v>2</v>
      </c>
      <c r="B38" s="214">
        <v>73.44634756937289</v>
      </c>
      <c r="C38" s="214">
        <v>68.974799767229854</v>
      </c>
      <c r="D38" s="214">
        <v>67.40925205607607</v>
      </c>
      <c r="E38" s="215">
        <v>73.911559992310089</v>
      </c>
      <c r="F38" s="215">
        <v>73.732853090803133</v>
      </c>
      <c r="G38" s="215">
        <v>66.535417621165209</v>
      </c>
      <c r="H38" s="215">
        <v>74.427681876297612</v>
      </c>
      <c r="I38" s="215">
        <v>70.850825096707112</v>
      </c>
      <c r="J38" s="215">
        <v>73.999678039478937</v>
      </c>
      <c r="K38" s="215">
        <v>64.415370826574843</v>
      </c>
      <c r="L38" s="215">
        <v>62.813941593553672</v>
      </c>
      <c r="M38" s="195">
        <v>62.049767667670643</v>
      </c>
      <c r="N38" s="397">
        <v>62.704125934531795</v>
      </c>
      <c r="O38" s="195">
        <v>60.785958335454076</v>
      </c>
      <c r="P38" s="195">
        <v>62.075474334929361</v>
      </c>
      <c r="Q38" s="195">
        <v>62.075474334929361</v>
      </c>
      <c r="R38" s="195">
        <v>62.075474334929361</v>
      </c>
      <c r="S38" s="195"/>
      <c r="T38" s="195"/>
      <c r="U38" s="195"/>
    </row>
    <row r="39" spans="1:21" ht="11.25" hidden="1" customHeight="1" x14ac:dyDescent="0.2">
      <c r="A39" s="270" t="s">
        <v>7</v>
      </c>
      <c r="B39" s="214">
        <v>77.69990033421837</v>
      </c>
      <c r="C39" s="214">
        <v>76.670542642508224</v>
      </c>
      <c r="D39" s="214">
        <v>72.956377605165329</v>
      </c>
      <c r="E39" s="215">
        <v>75.327594020016633</v>
      </c>
      <c r="F39" s="215">
        <v>71.486480117041239</v>
      </c>
      <c r="G39" s="215">
        <v>67.039745093672337</v>
      </c>
      <c r="H39" s="215">
        <v>72.511512022160943</v>
      </c>
      <c r="I39" s="215">
        <v>74.172779540486786</v>
      </c>
      <c r="J39" s="215">
        <v>64.938263200045057</v>
      </c>
      <c r="K39" s="215">
        <v>60.499656120084524</v>
      </c>
      <c r="L39" s="215">
        <v>65.870472440944823</v>
      </c>
      <c r="M39" s="195">
        <v>72.351083971658213</v>
      </c>
      <c r="N39" s="397">
        <v>69.609446496663892</v>
      </c>
      <c r="O39" s="195">
        <v>71.944868130464798</v>
      </c>
      <c r="P39" s="195">
        <v>64.582287417742009</v>
      </c>
      <c r="Q39" s="195">
        <v>64.582287417742009</v>
      </c>
      <c r="R39" s="195">
        <v>64.582287417742009</v>
      </c>
      <c r="S39" s="195"/>
      <c r="T39" s="195"/>
      <c r="U39" s="195"/>
    </row>
    <row r="40" spans="1:21" ht="18.75" hidden="1" customHeight="1" x14ac:dyDescent="0.2">
      <c r="A40" s="270" t="s">
        <v>19</v>
      </c>
      <c r="B40" s="214">
        <v>52.225619222917963</v>
      </c>
      <c r="C40" s="214">
        <v>62.121615634897566</v>
      </c>
      <c r="D40" s="214">
        <v>58.303994425547565</v>
      </c>
      <c r="E40" s="215">
        <v>51.399517345940957</v>
      </c>
      <c r="F40" s="215">
        <v>60.439565066980059</v>
      </c>
      <c r="G40" s="215">
        <v>48.188693780147567</v>
      </c>
      <c r="H40" s="215">
        <v>41.898045649671147</v>
      </c>
      <c r="I40" s="215">
        <v>50.172171886233357</v>
      </c>
      <c r="J40" s="215">
        <v>44.803257112008161</v>
      </c>
      <c r="K40" s="215">
        <v>49.918300544618575</v>
      </c>
      <c r="L40" s="215">
        <v>34.830073701290544</v>
      </c>
      <c r="M40" s="195">
        <v>50.642297335012955</v>
      </c>
      <c r="N40" s="397">
        <v>54.084738798979188</v>
      </c>
      <c r="O40" s="195">
        <v>51.9193388363095</v>
      </c>
      <c r="P40" s="195">
        <v>76.50125010734935</v>
      </c>
      <c r="Q40" s="195">
        <v>76.50125010734935</v>
      </c>
      <c r="R40" s="195">
        <v>76.50125010734935</v>
      </c>
      <c r="S40" s="195"/>
      <c r="T40" s="195"/>
      <c r="U40" s="195"/>
    </row>
    <row r="41" spans="1:21" ht="9" hidden="1" customHeight="1" x14ac:dyDescent="0.2">
      <c r="A41" s="270" t="s">
        <v>13</v>
      </c>
      <c r="B41" s="214">
        <v>55.407163780565234</v>
      </c>
      <c r="C41" s="214">
        <v>56.75467232070158</v>
      </c>
      <c r="D41" s="214">
        <v>57.040489071450438</v>
      </c>
      <c r="E41" s="215">
        <v>59.321340074642052</v>
      </c>
      <c r="F41" s="215">
        <v>56.547698524197777</v>
      </c>
      <c r="G41" s="215">
        <v>62.814545176337397</v>
      </c>
      <c r="H41" s="215">
        <v>65.166974617207046</v>
      </c>
      <c r="I41" s="215">
        <v>50.416522980524711</v>
      </c>
      <c r="J41" s="215">
        <v>47.190243271512152</v>
      </c>
      <c r="K41" s="215">
        <v>45.417410021871611</v>
      </c>
      <c r="L41" s="215">
        <v>59.86701482793994</v>
      </c>
      <c r="M41" s="195">
        <v>60.016956603655231</v>
      </c>
      <c r="N41" s="397">
        <v>57.795506580523146</v>
      </c>
      <c r="O41" s="195">
        <v>67.357535708475339</v>
      </c>
      <c r="P41" s="195">
        <v>59.090724590926584</v>
      </c>
      <c r="Q41" s="195">
        <v>59.090724590926584</v>
      </c>
      <c r="R41" s="195">
        <v>59.090724590926584</v>
      </c>
      <c r="S41" s="195"/>
      <c r="T41" s="195"/>
      <c r="U41" s="195"/>
    </row>
    <row r="42" spans="1:21" ht="14.25" hidden="1" customHeight="1" x14ac:dyDescent="0.2">
      <c r="A42" s="270" t="s">
        <v>15</v>
      </c>
      <c r="B42" s="214">
        <v>56.666087980592941</v>
      </c>
      <c r="C42" s="214">
        <v>52.658335990048634</v>
      </c>
      <c r="D42" s="214">
        <v>51.345413993597049</v>
      </c>
      <c r="E42" s="215">
        <v>46.176948287056341</v>
      </c>
      <c r="F42" s="215">
        <v>47.34950973676753</v>
      </c>
      <c r="G42" s="215">
        <v>51.55092194304688</v>
      </c>
      <c r="H42" s="215">
        <v>53.179953304452333</v>
      </c>
      <c r="I42" s="215">
        <v>52.071544351465079</v>
      </c>
      <c r="J42" s="215">
        <v>40.007996916843169</v>
      </c>
      <c r="K42" s="215">
        <v>34.654781387290292</v>
      </c>
      <c r="L42" s="215">
        <v>44.789986322960409</v>
      </c>
      <c r="M42" s="195">
        <v>53.827059759590462</v>
      </c>
      <c r="N42" s="397">
        <v>57.349858978264486</v>
      </c>
      <c r="O42" s="195">
        <v>58.48212730406857</v>
      </c>
      <c r="P42" s="195">
        <v>58.397006208287173</v>
      </c>
      <c r="Q42" s="195">
        <v>58.397006208287173</v>
      </c>
      <c r="R42" s="195">
        <v>58.397006208287173</v>
      </c>
      <c r="S42" s="195"/>
      <c r="T42" s="195"/>
      <c r="U42" s="195"/>
    </row>
    <row r="43" spans="1:21" ht="18" hidden="1" customHeight="1" x14ac:dyDescent="0.2">
      <c r="A43" s="270" t="s">
        <v>14</v>
      </c>
      <c r="B43" s="214">
        <v>58.730489441684497</v>
      </c>
      <c r="C43" s="214">
        <v>62.18440073302861</v>
      </c>
      <c r="D43" s="214">
        <v>54.709689905004744</v>
      </c>
      <c r="E43" s="215">
        <v>49.520265134944495</v>
      </c>
      <c r="F43" s="215">
        <v>45.3524682244621</v>
      </c>
      <c r="G43" s="215">
        <v>54.477040555456696</v>
      </c>
      <c r="H43" s="215">
        <v>43.369823864258834</v>
      </c>
      <c r="I43" s="215">
        <v>44.226764267570509</v>
      </c>
      <c r="J43" s="215">
        <v>46.075539800057236</v>
      </c>
      <c r="K43" s="215">
        <v>36.446770146668428</v>
      </c>
      <c r="L43" s="215">
        <v>45.319461781175804</v>
      </c>
      <c r="M43" s="195">
        <v>46.28907821919794</v>
      </c>
      <c r="N43" s="397">
        <v>55.179931818969152</v>
      </c>
      <c r="O43" s="195">
        <v>59.872673061351932</v>
      </c>
      <c r="P43" s="195">
        <v>62.40830848203354</v>
      </c>
      <c r="Q43" s="195">
        <v>62.40830848203354</v>
      </c>
      <c r="R43" s="195">
        <v>62.40830848203354</v>
      </c>
      <c r="S43" s="195"/>
      <c r="T43" s="195"/>
      <c r="U43" s="195"/>
    </row>
    <row r="44" spans="1:21" ht="27.75" hidden="1" customHeight="1" x14ac:dyDescent="0.2">
      <c r="A44" s="270" t="s">
        <v>57</v>
      </c>
      <c r="B44" s="214" t="s">
        <v>40</v>
      </c>
      <c r="C44" s="214" t="s">
        <v>40</v>
      </c>
      <c r="D44" s="214" t="s">
        <v>40</v>
      </c>
      <c r="E44" s="215">
        <v>43.929710679923552</v>
      </c>
      <c r="F44" s="215">
        <v>44.278258276385174</v>
      </c>
      <c r="G44" s="215">
        <v>46.299707363719413</v>
      </c>
      <c r="H44" s="215">
        <v>45.889308522830838</v>
      </c>
      <c r="I44" s="215">
        <v>52.900572286193338</v>
      </c>
      <c r="J44" s="215">
        <v>49.110421742028116</v>
      </c>
      <c r="K44" s="215">
        <v>45.786941418227741</v>
      </c>
      <c r="L44" s="215">
        <v>44.729893356533644</v>
      </c>
      <c r="M44" s="195">
        <v>37.190245820688318</v>
      </c>
      <c r="N44" s="397">
        <v>49.284206075724526</v>
      </c>
      <c r="O44" s="195">
        <v>49.751901618323465</v>
      </c>
      <c r="P44" s="195">
        <v>53.096172283314942</v>
      </c>
      <c r="Q44" s="195">
        <v>53.096172283314942</v>
      </c>
      <c r="R44" s="195">
        <v>53.096172283314942</v>
      </c>
      <c r="S44" s="195"/>
      <c r="T44" s="195"/>
      <c r="U44" s="195"/>
    </row>
    <row r="45" spans="1:21" ht="11.25" hidden="1" customHeight="1" x14ac:dyDescent="0.2">
      <c r="A45" s="270" t="s">
        <v>11</v>
      </c>
      <c r="B45" s="214">
        <v>67.397924484810019</v>
      </c>
      <c r="C45" s="214">
        <v>62.520045046003752</v>
      </c>
      <c r="D45" s="214">
        <v>64.518595071849717</v>
      </c>
      <c r="E45" s="215">
        <v>70.680754219984934</v>
      </c>
      <c r="F45" s="215">
        <v>78.301196850586592</v>
      </c>
      <c r="G45" s="215">
        <v>75.767236056727143</v>
      </c>
      <c r="H45" s="215">
        <v>77.670264538862071</v>
      </c>
      <c r="I45" s="215">
        <v>80.57240597171328</v>
      </c>
      <c r="J45" s="215">
        <v>83.19736696855081</v>
      </c>
      <c r="K45" s="215">
        <v>72.710703997540207</v>
      </c>
      <c r="L45" s="215">
        <v>82.831667288485136</v>
      </c>
      <c r="M45" s="195">
        <v>75.077604155053606</v>
      </c>
      <c r="N45" s="397">
        <v>82.06493421447243</v>
      </c>
      <c r="O45" s="195">
        <v>81.142719946811965</v>
      </c>
      <c r="P45" s="195">
        <v>84.741428331262838</v>
      </c>
      <c r="Q45" s="195">
        <v>84.741428331262838</v>
      </c>
      <c r="R45" s="195">
        <v>84.741428331262838</v>
      </c>
      <c r="S45" s="195"/>
      <c r="T45" s="195"/>
      <c r="U45" s="195"/>
    </row>
    <row r="46" spans="1:21" ht="21" hidden="1" customHeight="1" x14ac:dyDescent="0.2">
      <c r="A46" s="270" t="s">
        <v>18</v>
      </c>
      <c r="B46" s="214">
        <v>74.415798010503309</v>
      </c>
      <c r="C46" s="214">
        <v>64.893941057508115</v>
      </c>
      <c r="D46" s="214">
        <v>61.721651736945553</v>
      </c>
      <c r="E46" s="215">
        <v>76.582453942228469</v>
      </c>
      <c r="F46" s="215">
        <v>67.220627061239355</v>
      </c>
      <c r="G46" s="215">
        <v>73.435038235407092</v>
      </c>
      <c r="H46" s="215">
        <v>63.627869390641152</v>
      </c>
      <c r="I46" s="215">
        <v>70.087393102298904</v>
      </c>
      <c r="J46" s="215">
        <v>76.268591778526186</v>
      </c>
      <c r="K46" s="215">
        <v>80.676275431735291</v>
      </c>
      <c r="L46" s="215">
        <v>50.965824665676088</v>
      </c>
      <c r="M46" s="195">
        <v>61.378102962955715</v>
      </c>
      <c r="N46" s="397">
        <v>61.866495966179585</v>
      </c>
      <c r="O46" s="195">
        <v>62.098447705008233</v>
      </c>
      <c r="P46" s="195">
        <v>53.812444290612937</v>
      </c>
      <c r="Q46" s="195">
        <v>53.812444290612937</v>
      </c>
      <c r="R46" s="195">
        <v>53.812444290612937</v>
      </c>
      <c r="S46" s="195"/>
      <c r="T46" s="195"/>
      <c r="U46" s="195"/>
    </row>
    <row r="47" spans="1:21" ht="13.5" hidden="1" customHeight="1" x14ac:dyDescent="0.2">
      <c r="A47" s="270" t="s">
        <v>16</v>
      </c>
      <c r="B47" s="214">
        <v>42.644622468167306</v>
      </c>
      <c r="C47" s="214">
        <v>48.690038712211617</v>
      </c>
      <c r="D47" s="214">
        <v>47.622382207036644</v>
      </c>
      <c r="E47" s="215">
        <v>38.0830435570671</v>
      </c>
      <c r="F47" s="215">
        <v>40.872039549321627</v>
      </c>
      <c r="G47" s="215">
        <v>42.296884178725143</v>
      </c>
      <c r="H47" s="215">
        <v>44.435564975207228</v>
      </c>
      <c r="I47" s="215">
        <v>41.55127687131597</v>
      </c>
      <c r="J47" s="215">
        <v>50.022986136981537</v>
      </c>
      <c r="K47" s="215">
        <v>34.782691302902158</v>
      </c>
      <c r="L47" s="215">
        <v>27.349068308268119</v>
      </c>
      <c r="M47" s="195">
        <v>26.554686381740233</v>
      </c>
      <c r="N47" s="397">
        <v>41.527641742550699</v>
      </c>
      <c r="O47" s="195">
        <v>36.757078467226847</v>
      </c>
      <c r="P47" s="195">
        <v>35.089136839399117</v>
      </c>
      <c r="Q47" s="195">
        <v>35.089136839399117</v>
      </c>
      <c r="R47" s="195">
        <v>35.089136839399117</v>
      </c>
      <c r="S47" s="195"/>
      <c r="T47" s="195"/>
      <c r="U47" s="195"/>
    </row>
    <row r="48" spans="1:21" ht="13.5" hidden="1" customHeight="1" x14ac:dyDescent="0.2">
      <c r="A48" s="270" t="s">
        <v>9</v>
      </c>
      <c r="B48" s="214">
        <v>69.545681531054655</v>
      </c>
      <c r="C48" s="214">
        <v>43.975947782275831</v>
      </c>
      <c r="D48" s="214">
        <v>60.044704716495247</v>
      </c>
      <c r="E48" s="215">
        <v>61.26844986032053</v>
      </c>
      <c r="F48" s="215">
        <v>65.016440483701544</v>
      </c>
      <c r="G48" s="215">
        <v>61.366757065395305</v>
      </c>
      <c r="H48" s="215">
        <v>67.822892553371929</v>
      </c>
      <c r="I48" s="215">
        <v>61.006988108852106</v>
      </c>
      <c r="J48" s="215">
        <v>65.821331434995741</v>
      </c>
      <c r="K48" s="215">
        <v>61.076622319934955</v>
      </c>
      <c r="L48" s="215">
        <v>70.865983113797583</v>
      </c>
      <c r="M48" s="195">
        <v>61.882162527686198</v>
      </c>
      <c r="N48" s="397">
        <v>66.067424993807123</v>
      </c>
      <c r="O48" s="195">
        <v>58.671369110825928</v>
      </c>
      <c r="P48" s="195">
        <v>60.769252941241753</v>
      </c>
      <c r="Q48" s="195">
        <v>60.769252941241753</v>
      </c>
      <c r="R48" s="195">
        <v>60.769252941241753</v>
      </c>
      <c r="S48" s="195"/>
      <c r="T48" s="195"/>
      <c r="U48" s="195"/>
    </row>
    <row r="49" spans="1:21" ht="12.75" hidden="1" customHeight="1" x14ac:dyDescent="0.2">
      <c r="A49" s="270" t="s">
        <v>39</v>
      </c>
      <c r="B49" s="214">
        <v>51.91099234045587</v>
      </c>
      <c r="C49" s="214">
        <v>45.090527246804996</v>
      </c>
      <c r="D49" s="214">
        <v>52.55603688883302</v>
      </c>
      <c r="E49" s="215">
        <v>46.222208150265189</v>
      </c>
      <c r="F49" s="215">
        <v>47.335920999716883</v>
      </c>
      <c r="G49" s="215">
        <v>40.242382023222213</v>
      </c>
      <c r="H49" s="215">
        <v>39.430242782011454</v>
      </c>
      <c r="I49" s="215">
        <v>38.163774863098915</v>
      </c>
      <c r="J49" s="215">
        <v>37.579957681456804</v>
      </c>
      <c r="K49" s="215">
        <v>41.799249164781912</v>
      </c>
      <c r="L49" s="215">
        <v>44.772851770975478</v>
      </c>
      <c r="M49" s="195">
        <v>57.68789457472505</v>
      </c>
      <c r="N49" s="397">
        <v>65.706827356495012</v>
      </c>
      <c r="O49" s="195">
        <v>63.121967295771967</v>
      </c>
      <c r="P49" s="195">
        <v>60.668727468848616</v>
      </c>
      <c r="Q49" s="195">
        <v>60.668727468848616</v>
      </c>
      <c r="R49" s="195">
        <v>60.668727468848616</v>
      </c>
      <c r="S49" s="195"/>
      <c r="T49" s="195"/>
      <c r="U49" s="195"/>
    </row>
    <row r="50" spans="1:21" ht="26.1" customHeight="1" x14ac:dyDescent="0.2">
      <c r="A50" s="270" t="s">
        <v>3</v>
      </c>
      <c r="B50" s="214">
        <v>57.681004399067589</v>
      </c>
      <c r="C50" s="214">
        <v>54.497054507638438</v>
      </c>
      <c r="D50" s="214">
        <v>58.548197935901555</v>
      </c>
      <c r="E50" s="215">
        <v>59.103577028222794</v>
      </c>
      <c r="F50" s="215">
        <v>61.870917703896659</v>
      </c>
      <c r="G50" s="215">
        <v>53.374874276316909</v>
      </c>
      <c r="H50" s="215">
        <v>57.148175299258277</v>
      </c>
      <c r="I50" s="215">
        <v>49.391734236698433</v>
      </c>
      <c r="J50" s="215">
        <v>50.165834790757415</v>
      </c>
      <c r="K50" s="215">
        <v>46.247250830165939</v>
      </c>
      <c r="L50" s="215">
        <v>39.33607968842113</v>
      </c>
      <c r="M50" s="195">
        <v>46.162589135720928</v>
      </c>
      <c r="N50" s="397">
        <v>46.662080623231724</v>
      </c>
      <c r="O50" s="195">
        <v>47.375787141154511</v>
      </c>
      <c r="P50" s="195">
        <v>50.266559817780958</v>
      </c>
      <c r="Q50" s="195">
        <v>46.466048239710453</v>
      </c>
      <c r="R50" s="195">
        <v>52.9</v>
      </c>
      <c r="S50" s="195">
        <v>49.2</v>
      </c>
      <c r="T50" s="195">
        <v>41.8</v>
      </c>
      <c r="U50" s="195">
        <v>42.7</v>
      </c>
    </row>
    <row r="51" spans="1:21" hidden="1" x14ac:dyDescent="0.2">
      <c r="A51" s="270" t="s">
        <v>12</v>
      </c>
      <c r="B51" s="43">
        <v>58.526373939192595</v>
      </c>
      <c r="C51" s="43">
        <v>58.879998258248136</v>
      </c>
      <c r="D51" s="43">
        <v>63.417638884266232</v>
      </c>
      <c r="E51" s="44">
        <v>59.630469560671386</v>
      </c>
      <c r="F51" s="44">
        <v>60.375899710416569</v>
      </c>
      <c r="G51" s="44">
        <v>45.734655536229141</v>
      </c>
      <c r="H51" s="44">
        <v>60.314010908281567</v>
      </c>
      <c r="I51" s="44">
        <v>62.06455612347235</v>
      </c>
      <c r="J51" s="44">
        <v>52.776929343273295</v>
      </c>
      <c r="K51" s="44">
        <v>44.120715233826949</v>
      </c>
      <c r="L51" s="44">
        <v>56.256604039460058</v>
      </c>
      <c r="M51" s="195">
        <v>71.010652564287128</v>
      </c>
      <c r="N51" s="397">
        <v>72.895676405113278</v>
      </c>
      <c r="O51" s="195">
        <v>79.258008278578785</v>
      </c>
      <c r="P51" s="195"/>
      <c r="Q51" s="195">
        <v>75.9171173066362</v>
      </c>
      <c r="R51" s="195">
        <v>75.9171173066362</v>
      </c>
      <c r="S51" s="195">
        <v>75.9171173066362</v>
      </c>
      <c r="T51" s="195">
        <v>75.9171173066362</v>
      </c>
      <c r="U51" s="195">
        <v>75.9171173066362</v>
      </c>
    </row>
    <row r="52" spans="1:21" hidden="1" x14ac:dyDescent="0.2">
      <c r="A52" s="270" t="s">
        <v>4</v>
      </c>
      <c r="B52" s="43">
        <v>58.405764589824031</v>
      </c>
      <c r="C52" s="43">
        <v>51.929742521139765</v>
      </c>
      <c r="D52" s="43">
        <v>55.375383885631038</v>
      </c>
      <c r="E52" s="44">
        <v>52.55325429103555</v>
      </c>
      <c r="F52" s="44">
        <v>40.490569763730157</v>
      </c>
      <c r="G52" s="44">
        <v>39.862700116301674</v>
      </c>
      <c r="H52" s="44">
        <v>47.290323150585678</v>
      </c>
      <c r="I52" s="44">
        <v>43.893537455333792</v>
      </c>
      <c r="J52" s="44">
        <v>54.278235936612852</v>
      </c>
      <c r="K52" s="44">
        <v>45.974594864429456</v>
      </c>
      <c r="L52" s="44">
        <v>45.525513105516232</v>
      </c>
      <c r="M52" s="195">
        <v>60.678159509408623</v>
      </c>
      <c r="N52" s="397">
        <v>60.899066121353023</v>
      </c>
      <c r="O52" s="195">
        <v>54.171051180713825</v>
      </c>
      <c r="P52" s="195"/>
      <c r="Q52" s="195">
        <v>63.124255177558481</v>
      </c>
      <c r="R52" s="195">
        <v>63.124255177558481</v>
      </c>
      <c r="S52" s="195">
        <v>63.124255177558481</v>
      </c>
      <c r="T52" s="195">
        <v>63.124255177558481</v>
      </c>
      <c r="U52" s="195">
        <v>63.124255177558481</v>
      </c>
    </row>
    <row r="53" spans="1:21" hidden="1" x14ac:dyDescent="0.2">
      <c r="A53" s="270" t="s">
        <v>0</v>
      </c>
      <c r="B53" s="43">
        <v>53.258129177012023</v>
      </c>
      <c r="C53" s="43">
        <v>59.82753626417702</v>
      </c>
      <c r="D53" s="43">
        <v>62.064225008796228</v>
      </c>
      <c r="E53" s="44">
        <v>71.365834794539509</v>
      </c>
      <c r="F53" s="44">
        <v>66.748823468791898</v>
      </c>
      <c r="G53" s="44">
        <v>64.331834547158422</v>
      </c>
      <c r="H53" s="44">
        <v>75.1273967099591</v>
      </c>
      <c r="I53" s="44">
        <v>71.147576100276169</v>
      </c>
      <c r="J53" s="44">
        <v>67.004211992786963</v>
      </c>
      <c r="K53" s="44">
        <v>65.610004697185019</v>
      </c>
      <c r="L53" s="44">
        <v>63.701957916865247</v>
      </c>
      <c r="M53" s="195">
        <v>51.240876110138146</v>
      </c>
      <c r="N53" s="397">
        <v>67.69313561625988</v>
      </c>
      <c r="O53" s="195">
        <v>57.867154874385292</v>
      </c>
      <c r="P53" s="195"/>
      <c r="Q53" s="195">
        <v>70.58819902441482</v>
      </c>
      <c r="R53" s="195">
        <v>70.58819902441482</v>
      </c>
      <c r="S53" s="195">
        <v>70.58819902441482</v>
      </c>
      <c r="T53" s="195">
        <v>70.58819902441482</v>
      </c>
      <c r="U53" s="195">
        <v>70.58819902441482</v>
      </c>
    </row>
    <row r="54" spans="1:21" hidden="1" x14ac:dyDescent="0.2">
      <c r="A54" s="270" t="s">
        <v>42</v>
      </c>
      <c r="B54" s="43">
        <v>38.823049864506658</v>
      </c>
      <c r="C54" s="43">
        <v>38.103551821733305</v>
      </c>
      <c r="D54" s="43">
        <v>49.048921140910821</v>
      </c>
      <c r="E54" s="44">
        <v>62.97992877533575</v>
      </c>
      <c r="F54" s="44">
        <v>71.541487086796252</v>
      </c>
      <c r="G54" s="44">
        <v>72.621480071360381</v>
      </c>
      <c r="H54" s="44">
        <v>68.93268919762815</v>
      </c>
      <c r="I54" s="44">
        <v>69.891720865154042</v>
      </c>
      <c r="J54" s="44">
        <v>76.96244214557062</v>
      </c>
      <c r="K54" s="44">
        <v>65.318698355288504</v>
      </c>
      <c r="L54" s="44">
        <v>61.771596052431271</v>
      </c>
      <c r="M54" s="195">
        <v>63.196134016033554</v>
      </c>
      <c r="N54" s="397">
        <v>64.14023863260077</v>
      </c>
      <c r="O54" s="195">
        <v>75.890000927033981</v>
      </c>
      <c r="P54" s="195"/>
      <c r="Q54" s="195">
        <v>75.577856118771209</v>
      </c>
      <c r="R54" s="195">
        <v>75.577856118771209</v>
      </c>
      <c r="S54" s="195">
        <v>75.577856118771209</v>
      </c>
      <c r="T54" s="195">
        <v>75.577856118771209</v>
      </c>
      <c r="U54" s="195">
        <v>75.577856118771209</v>
      </c>
    </row>
    <row r="55" spans="1:21" hidden="1" x14ac:dyDescent="0.2">
      <c r="A55" s="270"/>
      <c r="B55" s="43"/>
      <c r="C55" s="43"/>
      <c r="D55" s="43"/>
      <c r="E55" s="44"/>
      <c r="F55" s="44"/>
      <c r="G55" s="44"/>
      <c r="H55" s="44"/>
      <c r="I55" s="44"/>
      <c r="J55" s="44"/>
      <c r="K55" s="44"/>
      <c r="L55" s="44"/>
      <c r="M55" s="195"/>
      <c r="N55" s="397"/>
      <c r="O55" s="195"/>
      <c r="P55" s="195"/>
      <c r="Q55" s="195"/>
      <c r="R55" s="195"/>
      <c r="S55" s="195"/>
      <c r="T55" s="195"/>
      <c r="U55" s="195"/>
    </row>
    <row r="56" spans="1:21" hidden="1" x14ac:dyDescent="0.2">
      <c r="A56" s="270" t="s">
        <v>53</v>
      </c>
      <c r="B56" s="43">
        <v>51.926513130112504</v>
      </c>
      <c r="C56" s="43">
        <v>47.681568493132708</v>
      </c>
      <c r="D56" s="43">
        <v>46.847498312046582</v>
      </c>
      <c r="E56" s="44">
        <v>44.305884685021248</v>
      </c>
      <c r="F56" s="44">
        <v>44.479296578128313</v>
      </c>
      <c r="G56" s="44">
        <v>47.287894998566394</v>
      </c>
      <c r="H56" s="44">
        <v>46.735979518198036</v>
      </c>
      <c r="I56" s="44">
        <v>53.083178655174933</v>
      </c>
      <c r="J56" s="44">
        <v>48.754450658462019</v>
      </c>
      <c r="K56" s="44">
        <v>46.339483506424379</v>
      </c>
      <c r="L56" s="44">
        <v>43.645478814108671</v>
      </c>
      <c r="M56" s="195">
        <v>35.676257341576445</v>
      </c>
      <c r="N56" s="397">
        <v>47.971638992649311</v>
      </c>
      <c r="O56" s="195">
        <v>48.926333314372428</v>
      </c>
      <c r="P56" s="195"/>
      <c r="Q56" s="195">
        <v>52.384494291824318</v>
      </c>
      <c r="R56" s="195">
        <v>52.384494291824318</v>
      </c>
      <c r="S56" s="195">
        <v>52.384494291824318</v>
      </c>
      <c r="T56" s="195">
        <v>52.384494291824318</v>
      </c>
      <c r="U56" s="195">
        <v>52.384494291824318</v>
      </c>
    </row>
    <row r="57" spans="1:21" hidden="1" x14ac:dyDescent="0.2">
      <c r="A57" s="270" t="s">
        <v>54</v>
      </c>
      <c r="B57" s="43" t="s">
        <v>40</v>
      </c>
      <c r="C57" s="43" t="s">
        <v>40</v>
      </c>
      <c r="D57" s="43" t="s">
        <v>40</v>
      </c>
      <c r="E57" s="44">
        <v>39.704580677179798</v>
      </c>
      <c r="F57" s="44">
        <v>34.945197707791067</v>
      </c>
      <c r="G57" s="44">
        <v>39.318173007457652</v>
      </c>
      <c r="H57" s="44">
        <v>41.74451465211127</v>
      </c>
      <c r="I57" s="44">
        <v>52.425051388425338</v>
      </c>
      <c r="J57" s="44">
        <v>45.286298796290133</v>
      </c>
      <c r="K57" s="44">
        <v>35.697881804485824</v>
      </c>
      <c r="L57" s="44">
        <v>33.460992800006061</v>
      </c>
      <c r="M57" s="195">
        <v>38.369765331437719</v>
      </c>
      <c r="N57" s="397">
        <v>58.597151831490478</v>
      </c>
      <c r="O57" s="195">
        <v>55.393042043149755</v>
      </c>
      <c r="P57" s="195"/>
      <c r="Q57" s="195">
        <v>57.916758316567204</v>
      </c>
      <c r="R57" s="195">
        <v>57.916758316567204</v>
      </c>
      <c r="S57" s="195">
        <v>57.916758316567204</v>
      </c>
      <c r="T57" s="195">
        <v>57.916758316567204</v>
      </c>
      <c r="U57" s="195">
        <v>57.916758316567204</v>
      </c>
    </row>
    <row r="58" spans="1:21" ht="5.25" customHeight="1" x14ac:dyDescent="0.2">
      <c r="A58" s="268"/>
      <c r="B58" s="45"/>
      <c r="C58" s="45"/>
      <c r="D58" s="45"/>
      <c r="E58" s="83"/>
      <c r="F58" s="83"/>
      <c r="G58" s="83"/>
      <c r="H58" s="83"/>
      <c r="I58" s="83"/>
      <c r="J58" s="83"/>
      <c r="K58" s="83"/>
      <c r="L58" s="83"/>
      <c r="M58" s="209"/>
      <c r="N58" s="398"/>
      <c r="O58" s="209"/>
      <c r="P58" s="209"/>
      <c r="Q58" s="209"/>
      <c r="R58" s="209"/>
      <c r="S58" s="209"/>
      <c r="T58" s="209"/>
      <c r="U58" s="209"/>
    </row>
    <row r="59" spans="1:21" ht="9" customHeight="1" x14ac:dyDescent="0.2">
      <c r="A59" s="508" t="s">
        <v>348</v>
      </c>
      <c r="B59" s="508"/>
      <c r="C59" s="508"/>
      <c r="D59" s="508"/>
      <c r="E59" s="508"/>
      <c r="F59" s="508"/>
      <c r="G59" s="508"/>
      <c r="H59" s="508"/>
      <c r="I59" s="508"/>
      <c r="J59" s="508"/>
      <c r="K59" s="508"/>
      <c r="L59" s="508"/>
      <c r="M59" s="508"/>
      <c r="N59" s="508"/>
      <c r="O59" s="508"/>
      <c r="P59" s="508"/>
      <c r="Q59" s="508"/>
      <c r="R59" s="508"/>
      <c r="S59" s="508"/>
      <c r="T59" s="508"/>
      <c r="U59" s="508"/>
    </row>
    <row r="60" spans="1:21" ht="11.1" hidden="1" customHeight="1" x14ac:dyDescent="0.2">
      <c r="A60" s="271" t="s">
        <v>55</v>
      </c>
      <c r="B60" s="95"/>
      <c r="C60" s="95"/>
      <c r="D60" s="95"/>
      <c r="E60" s="95"/>
      <c r="F60" s="95"/>
      <c r="G60" s="95"/>
      <c r="H60" s="96"/>
      <c r="I60" s="96"/>
      <c r="J60" s="96"/>
      <c r="K60" s="96"/>
      <c r="L60" s="96"/>
      <c r="M60" s="263"/>
    </row>
    <row r="61" spans="1:21" ht="3" hidden="1" customHeight="1" x14ac:dyDescent="0.2">
      <c r="A61" s="271" t="s">
        <v>56</v>
      </c>
      <c r="B61" s="95"/>
      <c r="C61" s="95"/>
      <c r="D61" s="95"/>
      <c r="E61" s="95"/>
      <c r="F61" s="95"/>
      <c r="G61" s="95"/>
      <c r="H61" s="96"/>
      <c r="I61" s="96"/>
      <c r="J61" s="96"/>
      <c r="K61" s="96"/>
      <c r="L61" s="96"/>
      <c r="M61" s="263"/>
    </row>
    <row r="62" spans="1:21" ht="8.25" customHeight="1" x14ac:dyDescent="0.2">
      <c r="A62" s="271" t="s">
        <v>349</v>
      </c>
      <c r="B62" s="95"/>
      <c r="C62" s="95"/>
      <c r="D62" s="95"/>
      <c r="E62" s="95"/>
      <c r="F62" s="95"/>
      <c r="G62" s="95"/>
      <c r="H62" s="96"/>
      <c r="I62" s="96"/>
      <c r="J62" s="96"/>
      <c r="K62" s="96"/>
      <c r="L62" s="96"/>
      <c r="M62" s="263"/>
    </row>
    <row r="63" spans="1:21" ht="15" customHeight="1" x14ac:dyDescent="0.2">
      <c r="A63" s="489" t="s">
        <v>51</v>
      </c>
      <c r="B63" s="489"/>
      <c r="C63" s="489"/>
      <c r="D63" s="489"/>
      <c r="E63" s="489"/>
      <c r="F63" s="489"/>
      <c r="G63" s="489"/>
      <c r="H63" s="489"/>
      <c r="I63" s="489"/>
      <c r="J63" s="489"/>
      <c r="K63" s="489"/>
      <c r="L63" s="489"/>
      <c r="M63" s="489"/>
      <c r="N63" s="489"/>
      <c r="O63" s="489"/>
      <c r="P63" s="489"/>
      <c r="Q63" s="489"/>
      <c r="R63" s="489"/>
      <c r="S63" s="489"/>
      <c r="T63" s="489"/>
      <c r="U63" s="489"/>
    </row>
    <row r="65" spans="1:40" ht="30" customHeight="1" x14ac:dyDescent="0.2">
      <c r="A65" s="510" t="s">
        <v>331</v>
      </c>
      <c r="B65" s="510"/>
      <c r="C65" s="510"/>
      <c r="D65" s="510"/>
      <c r="E65" s="510"/>
      <c r="F65" s="510"/>
      <c r="G65" s="510"/>
      <c r="H65" s="510"/>
      <c r="I65" s="510"/>
      <c r="J65" s="510"/>
      <c r="K65" s="510"/>
      <c r="L65" s="510"/>
      <c r="M65" s="510"/>
      <c r="N65" s="510"/>
      <c r="O65" s="510"/>
      <c r="P65" s="510"/>
      <c r="Q65" s="510"/>
      <c r="R65" s="510"/>
      <c r="S65" s="510"/>
      <c r="T65" s="510"/>
      <c r="U65" s="510"/>
      <c r="V65" s="275"/>
      <c r="W65" s="275"/>
      <c r="X65" s="275"/>
      <c r="Y65" s="275"/>
      <c r="Z65" s="275"/>
      <c r="AA65" s="275"/>
      <c r="AB65" s="275"/>
      <c r="AC65" s="275"/>
      <c r="AD65" s="275"/>
      <c r="AE65" s="275"/>
      <c r="AF65" s="275"/>
      <c r="AG65" s="275"/>
      <c r="AH65" s="275"/>
      <c r="AI65" s="275"/>
      <c r="AJ65" s="275"/>
      <c r="AK65" s="275"/>
      <c r="AL65" s="275"/>
      <c r="AM65" s="275"/>
      <c r="AN65" s="275"/>
    </row>
    <row r="66" spans="1:40" ht="13.5" customHeight="1" x14ac:dyDescent="0.2">
      <c r="A66" s="272" t="s">
        <v>112</v>
      </c>
      <c r="C66" s="40"/>
      <c r="D66" s="13"/>
      <c r="E66" s="13"/>
      <c r="F66" s="13"/>
      <c r="G66" s="39"/>
      <c r="H66" s="39"/>
      <c r="I66" s="39"/>
      <c r="J66" s="1"/>
      <c r="K66" s="1"/>
      <c r="L66" s="1"/>
      <c r="M66" s="111"/>
      <c r="N66" s="111"/>
      <c r="O66" s="111"/>
      <c r="P66" s="111"/>
      <c r="Q66" s="111"/>
    </row>
    <row r="67" spans="1:40" ht="5.0999999999999996" customHeight="1" x14ac:dyDescent="0.2">
      <c r="C67" s="1"/>
      <c r="D67" s="38"/>
      <c r="E67" s="38"/>
      <c r="F67" s="13"/>
      <c r="G67" s="39"/>
      <c r="H67" s="39"/>
      <c r="I67" s="39"/>
      <c r="J67" s="1"/>
      <c r="K67" s="1"/>
      <c r="L67" s="1"/>
      <c r="M67" s="111"/>
      <c r="N67" s="111"/>
      <c r="O67" s="111"/>
      <c r="P67" s="111"/>
      <c r="Q67" s="111"/>
    </row>
    <row r="68" spans="1:40" ht="24.95" customHeight="1" x14ac:dyDescent="0.2">
      <c r="A68" s="401" t="s">
        <v>322</v>
      </c>
      <c r="B68">
        <v>2004</v>
      </c>
      <c r="C68" s="153">
        <v>2005</v>
      </c>
      <c r="D68" s="80">
        <v>2006</v>
      </c>
      <c r="E68" s="80">
        <v>2007</v>
      </c>
      <c r="F68" s="80">
        <v>2008</v>
      </c>
      <c r="G68" s="75">
        <v>2009</v>
      </c>
      <c r="H68" s="75">
        <v>2010</v>
      </c>
      <c r="I68" s="75">
        <v>2011</v>
      </c>
      <c r="J68" s="75">
        <v>2012</v>
      </c>
      <c r="K68" s="75">
        <v>2013</v>
      </c>
      <c r="L68" s="75">
        <v>2014</v>
      </c>
      <c r="M68" s="189">
        <v>2015</v>
      </c>
      <c r="N68" s="285">
        <v>2016</v>
      </c>
      <c r="O68" s="189">
        <v>2017</v>
      </c>
      <c r="P68" s="189">
        <v>2018</v>
      </c>
      <c r="Q68" s="189">
        <v>2019</v>
      </c>
      <c r="R68" s="189">
        <v>2020</v>
      </c>
      <c r="S68" s="189">
        <v>2021</v>
      </c>
      <c r="T68" s="189">
        <v>2022</v>
      </c>
      <c r="U68" s="189">
        <v>2023</v>
      </c>
    </row>
    <row r="69" spans="1:40" ht="6" customHeight="1" x14ac:dyDescent="0.25">
      <c r="A69" s="273"/>
      <c r="C69" s="77"/>
      <c r="D69" s="37"/>
      <c r="E69" s="37"/>
      <c r="F69" s="3"/>
      <c r="G69" s="37"/>
      <c r="H69" s="37"/>
      <c r="I69" s="37"/>
      <c r="J69" s="11"/>
      <c r="K69" s="11"/>
      <c r="L69" s="11"/>
      <c r="M69" s="197"/>
      <c r="N69" s="403"/>
      <c r="O69" s="197"/>
      <c r="P69" s="197"/>
      <c r="Q69" s="197"/>
      <c r="R69" s="197"/>
      <c r="S69" s="197"/>
      <c r="T69" s="197"/>
      <c r="U69" s="197"/>
    </row>
    <row r="70" spans="1:40" ht="26.1" customHeight="1" x14ac:dyDescent="0.2">
      <c r="A70" s="267" t="s">
        <v>204</v>
      </c>
      <c r="B70">
        <v>24.757540688663859</v>
      </c>
      <c r="C70" s="78">
        <v>27.834556193718921</v>
      </c>
      <c r="D70" s="41">
        <v>36.653906616466585</v>
      </c>
      <c r="E70" s="41">
        <v>41.102298160803926</v>
      </c>
      <c r="F70" s="41">
        <v>44.835136730875469</v>
      </c>
      <c r="G70" s="42">
        <v>49.018984871955837</v>
      </c>
      <c r="H70" s="42">
        <v>51.657738811847942</v>
      </c>
      <c r="I70" s="42">
        <v>60.241537799436387</v>
      </c>
      <c r="J70" s="42">
        <v>55.76017001872416</v>
      </c>
      <c r="K70" s="42">
        <v>57.389220156626003</v>
      </c>
      <c r="L70" s="42">
        <v>56.690638652442246</v>
      </c>
      <c r="M70" s="259">
        <v>62.452448394002957</v>
      </c>
      <c r="N70" s="396">
        <v>56.195105079269524</v>
      </c>
      <c r="O70" s="259">
        <v>59.193004916193019</v>
      </c>
      <c r="P70" s="259">
        <v>58.921008988251721</v>
      </c>
      <c r="Q70" s="259">
        <v>62.599283499192801</v>
      </c>
      <c r="R70" s="259">
        <v>59.5</v>
      </c>
      <c r="S70" s="259">
        <v>60.3</v>
      </c>
      <c r="T70" s="259">
        <v>57</v>
      </c>
      <c r="U70" s="259">
        <v>58.5</v>
      </c>
    </row>
    <row r="71" spans="1:40" ht="26.1" customHeight="1" x14ac:dyDescent="0.25">
      <c r="A71" s="273" t="s">
        <v>3</v>
      </c>
      <c r="B71">
        <v>19.466288676857065</v>
      </c>
      <c r="C71" s="81">
        <v>23.751586461476521</v>
      </c>
      <c r="D71" s="43">
        <v>38.148617710696108</v>
      </c>
      <c r="E71" s="43">
        <v>40.209251741223731</v>
      </c>
      <c r="F71" s="43">
        <v>39.315749107318311</v>
      </c>
      <c r="G71" s="44">
        <v>45.150539580316668</v>
      </c>
      <c r="H71" s="44">
        <v>43.927891667021875</v>
      </c>
      <c r="I71" s="44">
        <v>55.850457061128061</v>
      </c>
      <c r="J71" s="44">
        <v>49.359597849476572</v>
      </c>
      <c r="K71" s="44">
        <v>50.12768430516882</v>
      </c>
      <c r="L71" s="44">
        <v>53.472687159789565</v>
      </c>
      <c r="M71" s="195">
        <v>59.434212180177653</v>
      </c>
      <c r="N71" s="397">
        <v>53.207957391484904</v>
      </c>
      <c r="O71" s="195">
        <v>52.2</v>
      </c>
      <c r="P71" s="195">
        <v>54.040623991184496</v>
      </c>
      <c r="Q71" s="195">
        <v>42.907235069433334</v>
      </c>
      <c r="R71" s="195">
        <v>35.1</v>
      </c>
      <c r="S71" s="195">
        <v>56</v>
      </c>
      <c r="T71" s="195">
        <v>49.2</v>
      </c>
      <c r="U71" s="195">
        <v>69.2</v>
      </c>
    </row>
    <row r="72" spans="1:40" ht="5.0999999999999996" customHeight="1" x14ac:dyDescent="0.2">
      <c r="A72" s="274"/>
      <c r="C72" s="82"/>
      <c r="D72" s="45"/>
      <c r="E72" s="45"/>
      <c r="F72" s="45"/>
      <c r="G72" s="83"/>
      <c r="H72" s="83"/>
      <c r="I72" s="83"/>
      <c r="J72" s="83"/>
      <c r="K72" s="83"/>
      <c r="L72" s="83"/>
      <c r="M72" s="209"/>
      <c r="N72" s="398"/>
      <c r="O72" s="209"/>
      <c r="P72" s="209"/>
      <c r="Q72" s="209"/>
      <c r="R72" s="209"/>
      <c r="S72" s="209"/>
      <c r="T72" s="209"/>
      <c r="U72" s="209"/>
    </row>
    <row r="73" spans="1:40" ht="11.1" customHeight="1" x14ac:dyDescent="0.2">
      <c r="A73" s="400" t="s">
        <v>51</v>
      </c>
      <c r="B73" s="400"/>
      <c r="C73" s="400"/>
      <c r="D73" s="400"/>
      <c r="E73" s="400"/>
      <c r="F73" s="400"/>
      <c r="G73" s="400"/>
      <c r="H73" s="400"/>
      <c r="I73" s="400"/>
      <c r="J73" s="400"/>
      <c r="K73" s="400"/>
      <c r="L73" s="400"/>
      <c r="M73" s="400"/>
      <c r="N73" s="400"/>
      <c r="O73" s="400"/>
      <c r="P73" s="400"/>
      <c r="Q73" s="400"/>
      <c r="R73" s="400"/>
      <c r="S73" s="400"/>
      <c r="T73" s="400"/>
      <c r="U73" s="400"/>
    </row>
    <row r="75" spans="1:40" ht="30" customHeight="1" x14ac:dyDescent="0.2">
      <c r="A75" s="511" t="s">
        <v>332</v>
      </c>
      <c r="B75" s="511"/>
      <c r="C75" s="511"/>
      <c r="D75" s="511"/>
      <c r="E75" s="511"/>
      <c r="F75" s="511"/>
      <c r="G75" s="511"/>
      <c r="H75" s="511"/>
      <c r="I75" s="511"/>
      <c r="J75" s="511"/>
      <c r="K75" s="511"/>
      <c r="L75" s="511"/>
      <c r="M75" s="511"/>
      <c r="N75" s="511"/>
      <c r="O75" s="511"/>
      <c r="P75" s="511"/>
      <c r="Q75" s="511"/>
      <c r="R75" s="511"/>
      <c r="S75" s="511"/>
      <c r="T75" s="511"/>
      <c r="U75" s="511"/>
    </row>
    <row r="76" spans="1:40" ht="13.5" x14ac:dyDescent="0.2">
      <c r="A76" s="269" t="s">
        <v>114</v>
      </c>
      <c r="B76" s="13"/>
      <c r="C76" s="13"/>
      <c r="D76" s="13"/>
      <c r="E76" s="39"/>
      <c r="F76" s="39"/>
      <c r="G76" s="39"/>
      <c r="H76" s="1"/>
      <c r="I76" s="1"/>
      <c r="J76" s="1"/>
      <c r="K76" s="1"/>
      <c r="L76" s="1"/>
      <c r="M76" s="111"/>
    </row>
    <row r="77" spans="1:40" ht="5.0999999999999996" customHeight="1" x14ac:dyDescent="0.2">
      <c r="A77" s="111"/>
      <c r="B77" s="38"/>
      <c r="C77" s="38"/>
      <c r="D77" s="13"/>
      <c r="E77" s="39"/>
      <c r="F77" s="39"/>
      <c r="G77" s="39"/>
      <c r="H77" s="1"/>
      <c r="I77" s="1"/>
      <c r="J77" s="1"/>
      <c r="K77" s="1"/>
      <c r="L77" s="1"/>
      <c r="M77" s="111"/>
    </row>
    <row r="78" spans="1:40" ht="24.95" customHeight="1" x14ac:dyDescent="0.2">
      <c r="A78" s="265" t="s">
        <v>322</v>
      </c>
      <c r="B78" s="80">
        <v>2004</v>
      </c>
      <c r="C78" s="80">
        <v>2005</v>
      </c>
      <c r="D78" s="80">
        <v>2006</v>
      </c>
      <c r="E78" s="75">
        <v>2007</v>
      </c>
      <c r="F78" s="75">
        <v>2008</v>
      </c>
      <c r="G78" s="75">
        <v>2009</v>
      </c>
      <c r="H78" s="75">
        <v>2010</v>
      </c>
      <c r="I78" s="75">
        <v>2011</v>
      </c>
      <c r="J78" s="75">
        <v>2012</v>
      </c>
      <c r="K78" s="75">
        <v>2013</v>
      </c>
      <c r="L78" s="75">
        <v>2014</v>
      </c>
      <c r="M78" s="189">
        <v>2015</v>
      </c>
      <c r="N78" s="189">
        <v>2016</v>
      </c>
      <c r="O78" s="189">
        <v>2017</v>
      </c>
      <c r="P78" s="189">
        <v>2018</v>
      </c>
      <c r="Q78" s="189">
        <v>2019</v>
      </c>
      <c r="R78" s="189">
        <v>2020</v>
      </c>
      <c r="S78" s="189">
        <v>2021</v>
      </c>
      <c r="T78" s="189">
        <v>2022</v>
      </c>
      <c r="U78" s="189">
        <v>2023</v>
      </c>
    </row>
    <row r="79" spans="1:40" ht="6" customHeight="1" x14ac:dyDescent="0.25">
      <c r="A79" s="266"/>
      <c r="B79" s="37"/>
      <c r="C79" s="37"/>
      <c r="D79" s="3"/>
      <c r="E79" s="37"/>
      <c r="F79" s="37"/>
      <c r="G79" s="37"/>
      <c r="H79" s="11"/>
      <c r="I79" s="11"/>
      <c r="J79" s="11"/>
      <c r="K79" s="11"/>
      <c r="L79" s="11"/>
      <c r="M79" s="197"/>
      <c r="T79" s="137"/>
      <c r="U79" s="137"/>
    </row>
    <row r="80" spans="1:40" ht="26.1" customHeight="1" x14ac:dyDescent="0.2">
      <c r="A80" s="267" t="s">
        <v>204</v>
      </c>
      <c r="B80" s="41">
        <v>40.682806447152601</v>
      </c>
      <c r="C80" s="41">
        <v>42.811115336602953</v>
      </c>
      <c r="D80" s="41">
        <v>42.775037612773694</v>
      </c>
      <c r="E80" s="42">
        <v>66.004058981499</v>
      </c>
      <c r="F80" s="42">
        <v>64.041948557197372</v>
      </c>
      <c r="G80" s="42">
        <v>68.627149558644007</v>
      </c>
      <c r="H80" s="42">
        <v>72.255629949013382</v>
      </c>
      <c r="I80" s="42">
        <v>75.533065018864363</v>
      </c>
      <c r="J80" s="42">
        <v>71.2042131528939</v>
      </c>
      <c r="K80" s="42">
        <v>73.856255861960946</v>
      </c>
      <c r="L80" s="42">
        <v>74.247466748063047</v>
      </c>
      <c r="M80" s="259">
        <v>78.424046108183418</v>
      </c>
      <c r="N80" s="259">
        <v>76.179499772425487</v>
      </c>
      <c r="O80" s="259">
        <v>76.69308008266232</v>
      </c>
      <c r="P80" s="259">
        <v>79.239945058818634</v>
      </c>
      <c r="Q80" s="259">
        <v>78.835108718734745</v>
      </c>
      <c r="R80" s="259">
        <v>64.8</v>
      </c>
      <c r="S80" s="259">
        <v>64.5</v>
      </c>
      <c r="T80" s="259">
        <v>72.8</v>
      </c>
      <c r="U80" s="259">
        <v>78.2</v>
      </c>
    </row>
    <row r="81" spans="1:21" ht="26.1" customHeight="1" x14ac:dyDescent="0.2">
      <c r="A81" s="270" t="s">
        <v>3</v>
      </c>
      <c r="B81" s="43">
        <v>44.811465507644698</v>
      </c>
      <c r="C81" s="43">
        <v>49.251614317781183</v>
      </c>
      <c r="D81" s="43">
        <v>51.482188042836164</v>
      </c>
      <c r="E81" s="44">
        <v>69.810112127500076</v>
      </c>
      <c r="F81" s="44">
        <v>72.790078781555081</v>
      </c>
      <c r="G81" s="44">
        <v>70.752741495870836</v>
      </c>
      <c r="H81" s="44">
        <v>71.909146632820423</v>
      </c>
      <c r="I81" s="44">
        <v>85.447372675828603</v>
      </c>
      <c r="J81" s="44">
        <v>75.397274028073454</v>
      </c>
      <c r="K81" s="44">
        <v>74.120439004564915</v>
      </c>
      <c r="L81" s="44">
        <v>73.276859759148351</v>
      </c>
      <c r="M81" s="195">
        <v>81.254981997190129</v>
      </c>
      <c r="N81" s="195">
        <v>75.321918128648946</v>
      </c>
      <c r="O81" s="195">
        <v>81.237064818763471</v>
      </c>
      <c r="P81" s="195">
        <v>72.977461997698853</v>
      </c>
      <c r="Q81" s="195">
        <v>76.618495171463891</v>
      </c>
      <c r="R81" s="195">
        <v>65.2</v>
      </c>
      <c r="S81" s="195">
        <v>74.400000000000006</v>
      </c>
      <c r="T81" s="195">
        <v>74</v>
      </c>
      <c r="U81" s="195">
        <v>81.5</v>
      </c>
    </row>
    <row r="82" spans="1:21" ht="5.0999999999999996" customHeight="1" x14ac:dyDescent="0.2">
      <c r="A82" s="268"/>
      <c r="B82" s="45"/>
      <c r="C82" s="45"/>
      <c r="D82" s="45"/>
      <c r="E82" s="83"/>
      <c r="F82" s="83"/>
      <c r="G82" s="83"/>
      <c r="H82" s="83"/>
      <c r="I82" s="83"/>
      <c r="J82" s="83"/>
      <c r="K82" s="83"/>
      <c r="L82" s="83"/>
      <c r="M82" s="209"/>
      <c r="N82" s="209"/>
      <c r="O82" s="209"/>
      <c r="P82" s="209"/>
      <c r="Q82" s="209"/>
      <c r="R82" s="209"/>
      <c r="S82" s="209"/>
      <c r="T82" s="209"/>
      <c r="U82" s="209"/>
    </row>
    <row r="83" spans="1:21" ht="11.1" customHeight="1" x14ac:dyDescent="0.2">
      <c r="A83" s="505" t="s">
        <v>51</v>
      </c>
      <c r="B83" s="505"/>
      <c r="C83" s="505"/>
      <c r="D83" s="505"/>
      <c r="E83" s="505"/>
      <c r="F83" s="505"/>
      <c r="G83" s="505"/>
      <c r="H83" s="505"/>
      <c r="I83" s="505"/>
      <c r="J83" s="505"/>
      <c r="K83" s="505"/>
      <c r="L83" s="505"/>
      <c r="M83" s="505"/>
      <c r="N83" s="505"/>
      <c r="O83" s="505"/>
      <c r="P83" s="505"/>
      <c r="Q83" s="505"/>
      <c r="R83" s="505"/>
      <c r="S83" s="505"/>
      <c r="T83" s="505"/>
      <c r="U83" s="505"/>
    </row>
  </sheetData>
  <mergeCells count="12">
    <mergeCell ref="A83:U83"/>
    <mergeCell ref="A1:U1"/>
    <mergeCell ref="A10:S10"/>
    <mergeCell ref="A11:U11"/>
    <mergeCell ref="A13:U13"/>
    <mergeCell ref="A59:U59"/>
    <mergeCell ref="A63:U63"/>
    <mergeCell ref="A12:N12"/>
    <mergeCell ref="A2:U2"/>
    <mergeCell ref="A15:U15"/>
    <mergeCell ref="A65:U65"/>
    <mergeCell ref="A75:U75"/>
  </mergeCells>
  <printOptions horizontalCentered="1"/>
  <pageMargins left="0.78740157480314965" right="0.78740157480314965" top="0.98425196850393704" bottom="0.98425196850393704" header="0.31496062992125984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3"/>
  <sheetViews>
    <sheetView showGridLines="0" zoomScaleNormal="100" workbookViewId="0">
      <selection sqref="A1:R1"/>
    </sheetView>
  </sheetViews>
  <sheetFormatPr baseColWidth="10" defaultColWidth="11.42578125" defaultRowHeight="13.5" x14ac:dyDescent="0.2"/>
  <cols>
    <col min="1" max="1" width="20" style="327" customWidth="1"/>
    <col min="2" max="3" width="6.42578125" style="167" hidden="1" customWidth="1"/>
    <col min="4" max="4" width="7.28515625" style="167" hidden="1" customWidth="1"/>
    <col min="5" max="9" width="6.7109375" style="167" hidden="1" customWidth="1"/>
    <col min="10" max="10" width="8.140625" style="167" hidden="1" customWidth="1"/>
    <col min="11" max="18" width="8.140625" style="167" customWidth="1"/>
    <col min="19" max="25" width="6.140625" style="167" customWidth="1"/>
    <col min="26" max="29" width="5.42578125" style="167" customWidth="1"/>
    <col min="30" max="30" width="5.140625" style="167" bestFit="1" customWidth="1"/>
    <col min="31" max="31" width="6" style="167" customWidth="1"/>
    <col min="32" max="32" width="5.28515625" style="167" customWidth="1"/>
    <col min="33" max="16384" width="11.42578125" style="167"/>
  </cols>
  <sheetData>
    <row r="1" spans="1:22" x14ac:dyDescent="0.2">
      <c r="A1" s="515" t="s">
        <v>333</v>
      </c>
      <c r="B1" s="515"/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515"/>
      <c r="N1" s="515"/>
      <c r="O1" s="515"/>
      <c r="P1" s="515"/>
      <c r="Q1" s="515"/>
      <c r="R1" s="515"/>
    </row>
    <row r="2" spans="1:22" ht="13.5" customHeight="1" x14ac:dyDescent="0.2">
      <c r="A2" s="515" t="s">
        <v>316</v>
      </c>
      <c r="B2" s="515"/>
      <c r="C2" s="515"/>
      <c r="D2" s="515"/>
      <c r="E2" s="515"/>
      <c r="F2" s="515"/>
      <c r="G2" s="515"/>
      <c r="H2" s="515"/>
      <c r="I2" s="515"/>
      <c r="J2" s="515"/>
      <c r="K2" s="515"/>
      <c r="L2" s="515"/>
      <c r="M2" s="515"/>
      <c r="N2" s="515"/>
      <c r="O2" s="515"/>
      <c r="P2" s="515"/>
      <c r="Q2" s="515"/>
      <c r="R2" s="515"/>
      <c r="V2" s="278"/>
    </row>
    <row r="3" spans="1:22" ht="5.0999999999999996" customHeight="1" x14ac:dyDescent="0.2">
      <c r="A3" s="279" t="s">
        <v>115</v>
      </c>
    </row>
    <row r="4" spans="1:22" ht="20.100000000000001" customHeight="1" x14ac:dyDescent="0.2">
      <c r="A4" s="265" t="s">
        <v>322</v>
      </c>
      <c r="B4" s="281">
        <v>2007</v>
      </c>
      <c r="C4" s="281">
        <v>2008</v>
      </c>
      <c r="D4" s="281">
        <v>2009</v>
      </c>
      <c r="E4" s="281">
        <v>2010</v>
      </c>
      <c r="F4" s="281">
        <v>2011</v>
      </c>
      <c r="G4" s="281">
        <v>2012</v>
      </c>
      <c r="H4" s="281">
        <v>2013</v>
      </c>
      <c r="I4" s="281">
        <v>2014</v>
      </c>
      <c r="J4" s="281">
        <v>2015</v>
      </c>
      <c r="K4" s="189">
        <v>2016</v>
      </c>
      <c r="L4" s="189">
        <v>2017</v>
      </c>
      <c r="M4" s="189">
        <v>2018</v>
      </c>
      <c r="N4" s="189">
        <v>2019</v>
      </c>
      <c r="O4" s="189">
        <v>2020</v>
      </c>
      <c r="P4" s="189">
        <v>2021</v>
      </c>
      <c r="Q4" s="189">
        <v>2022</v>
      </c>
      <c r="R4" s="189" t="s">
        <v>317</v>
      </c>
    </row>
    <row r="5" spans="1:22" ht="5.0999999999999996" customHeight="1" x14ac:dyDescent="0.2">
      <c r="A5" s="266"/>
      <c r="B5" s="194"/>
      <c r="C5" s="194"/>
      <c r="D5" s="194"/>
      <c r="E5" s="194"/>
      <c r="F5" s="194"/>
      <c r="G5" s="194"/>
      <c r="H5" s="194"/>
      <c r="I5" s="194"/>
      <c r="J5" s="194"/>
    </row>
    <row r="6" spans="1:22" ht="18" customHeight="1" x14ac:dyDescent="0.2">
      <c r="A6" s="108" t="s">
        <v>204</v>
      </c>
      <c r="B6" s="198">
        <v>760</v>
      </c>
      <c r="C6" s="198">
        <v>230</v>
      </c>
      <c r="D6" s="198">
        <v>565</v>
      </c>
      <c r="E6" s="185">
        <v>1071</v>
      </c>
      <c r="F6" s="198">
        <v>796</v>
      </c>
      <c r="G6" s="198">
        <v>604</v>
      </c>
      <c r="H6" s="198">
        <v>468</v>
      </c>
      <c r="I6" s="198">
        <v>369</v>
      </c>
      <c r="J6" s="198">
        <v>433</v>
      </c>
      <c r="K6" s="402">
        <v>227</v>
      </c>
      <c r="L6" s="198">
        <v>474</v>
      </c>
      <c r="M6" s="198">
        <v>367</v>
      </c>
      <c r="N6" s="198">
        <v>311</v>
      </c>
      <c r="O6" s="198">
        <v>129</v>
      </c>
      <c r="P6" s="198">
        <v>872</v>
      </c>
      <c r="Q6" s="198">
        <f>234+759</f>
        <v>993</v>
      </c>
      <c r="R6" s="198">
        <f>41+756</f>
        <v>797</v>
      </c>
    </row>
    <row r="7" spans="1:22" ht="18" customHeight="1" x14ac:dyDescent="0.2">
      <c r="A7" s="266" t="s">
        <v>3</v>
      </c>
      <c r="B7" s="199">
        <v>111</v>
      </c>
      <c r="C7" s="302">
        <v>6</v>
      </c>
      <c r="D7" s="199">
        <v>26</v>
      </c>
      <c r="E7" s="199">
        <v>40</v>
      </c>
      <c r="F7" s="199">
        <v>54</v>
      </c>
      <c r="G7" s="199">
        <v>35</v>
      </c>
      <c r="H7" s="199">
        <v>19</v>
      </c>
      <c r="I7" s="199">
        <v>15</v>
      </c>
      <c r="J7" s="199">
        <v>48</v>
      </c>
      <c r="K7" s="199">
        <v>20</v>
      </c>
      <c r="L7" s="199">
        <v>33</v>
      </c>
      <c r="M7" s="199">
        <f>SUM(M9:M21)</f>
        <v>36</v>
      </c>
      <c r="N7" s="199">
        <f t="shared" ref="N7:O7" si="0">SUM(N9:N21)</f>
        <v>25</v>
      </c>
      <c r="O7" s="199">
        <f t="shared" si="0"/>
        <v>14</v>
      </c>
      <c r="P7" s="199">
        <f>SUM(P9:P21)</f>
        <v>79</v>
      </c>
      <c r="Q7" s="199">
        <f>SUM(Q9:Q21)</f>
        <v>68</v>
      </c>
      <c r="R7" s="199">
        <f>SUM(R9:R21)</f>
        <v>70</v>
      </c>
      <c r="S7" s="316"/>
    </row>
    <row r="8" spans="1:22" ht="18" customHeight="1" x14ac:dyDescent="0.2">
      <c r="A8" s="267" t="s">
        <v>198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8"/>
      <c r="P8" s="198"/>
      <c r="Q8" s="198"/>
      <c r="R8" s="198"/>
    </row>
    <row r="9" spans="1:22" ht="18" customHeight="1" x14ac:dyDescent="0.2">
      <c r="A9" s="270" t="s">
        <v>3</v>
      </c>
      <c r="B9" s="198"/>
      <c r="C9" s="198"/>
      <c r="D9" s="198"/>
      <c r="E9" s="200">
        <v>0</v>
      </c>
      <c r="F9" s="200">
        <v>0</v>
      </c>
      <c r="G9" s="200">
        <v>0</v>
      </c>
      <c r="H9" s="200">
        <v>0</v>
      </c>
      <c r="I9" s="200">
        <v>0</v>
      </c>
      <c r="J9" s="200" t="s">
        <v>181</v>
      </c>
      <c r="K9" s="200" t="s">
        <v>181</v>
      </c>
      <c r="L9" s="200" t="s">
        <v>181</v>
      </c>
      <c r="M9" s="199">
        <v>13</v>
      </c>
      <c r="N9" s="199">
        <v>4</v>
      </c>
      <c r="O9" s="200" t="s">
        <v>40</v>
      </c>
      <c r="P9" s="200">
        <v>8</v>
      </c>
      <c r="Q9" s="200">
        <v>8</v>
      </c>
      <c r="R9" s="200">
        <v>10</v>
      </c>
    </row>
    <row r="10" spans="1:22" ht="18" customHeight="1" x14ac:dyDescent="0.2">
      <c r="A10" s="270" t="s">
        <v>168</v>
      </c>
      <c r="B10" s="198"/>
      <c r="C10" s="198"/>
      <c r="D10" s="198"/>
      <c r="E10" s="200">
        <v>0</v>
      </c>
      <c r="F10" s="200">
        <v>0</v>
      </c>
      <c r="G10" s="200">
        <v>0</v>
      </c>
      <c r="H10" s="200">
        <v>0</v>
      </c>
      <c r="I10" s="200">
        <v>0</v>
      </c>
      <c r="J10" s="200" t="s">
        <v>181</v>
      </c>
      <c r="K10" s="200" t="s">
        <v>181</v>
      </c>
      <c r="L10" s="200" t="s">
        <v>181</v>
      </c>
      <c r="M10" s="200" t="s">
        <v>40</v>
      </c>
      <c r="N10" s="200" t="s">
        <v>40</v>
      </c>
      <c r="O10" s="200" t="s">
        <v>40</v>
      </c>
      <c r="P10" s="200">
        <v>23</v>
      </c>
      <c r="Q10" s="200">
        <f>2+12</f>
        <v>14</v>
      </c>
      <c r="R10" s="200">
        <v>12</v>
      </c>
    </row>
    <row r="11" spans="1:22" ht="18" customHeight="1" x14ac:dyDescent="0.2">
      <c r="A11" s="270" t="s">
        <v>169</v>
      </c>
      <c r="B11" s="198"/>
      <c r="C11" s="198"/>
      <c r="D11" s="198"/>
      <c r="E11" s="200">
        <v>0</v>
      </c>
      <c r="F11" s="200">
        <v>0</v>
      </c>
      <c r="G11" s="200">
        <v>0</v>
      </c>
      <c r="H11" s="200">
        <v>0</v>
      </c>
      <c r="I11" s="200">
        <v>0</v>
      </c>
      <c r="J11" s="200" t="s">
        <v>181</v>
      </c>
      <c r="K11" s="200" t="s">
        <v>181</v>
      </c>
      <c r="L11" s="200" t="s">
        <v>181</v>
      </c>
      <c r="M11" s="200" t="s">
        <v>40</v>
      </c>
      <c r="N11" s="199">
        <v>8</v>
      </c>
      <c r="O11" s="199">
        <v>2</v>
      </c>
      <c r="P11" s="200">
        <v>11</v>
      </c>
      <c r="Q11" s="200">
        <f>4+8</f>
        <v>12</v>
      </c>
      <c r="R11" s="200">
        <v>8</v>
      </c>
    </row>
    <row r="12" spans="1:22" ht="18" customHeight="1" x14ac:dyDescent="0.2">
      <c r="A12" s="270" t="s">
        <v>170</v>
      </c>
      <c r="B12" s="198"/>
      <c r="C12" s="198"/>
      <c r="D12" s="198"/>
      <c r="E12" s="200">
        <v>0</v>
      </c>
      <c r="F12" s="200">
        <v>0</v>
      </c>
      <c r="G12" s="200">
        <v>0</v>
      </c>
      <c r="H12" s="200">
        <v>0</v>
      </c>
      <c r="I12" s="200">
        <v>0</v>
      </c>
      <c r="J12" s="200" t="s">
        <v>181</v>
      </c>
      <c r="K12" s="200" t="s">
        <v>181</v>
      </c>
      <c r="L12" s="200" t="s">
        <v>181</v>
      </c>
      <c r="M12" s="199">
        <v>9</v>
      </c>
      <c r="N12" s="200" t="s">
        <v>40</v>
      </c>
      <c r="O12" s="200" t="s">
        <v>40</v>
      </c>
      <c r="P12" s="200">
        <v>10</v>
      </c>
      <c r="Q12" s="200">
        <v>14</v>
      </c>
      <c r="R12" s="200">
        <v>16</v>
      </c>
    </row>
    <row r="13" spans="1:22" ht="18" customHeight="1" x14ac:dyDescent="0.2">
      <c r="A13" s="270" t="s">
        <v>171</v>
      </c>
      <c r="B13" s="198"/>
      <c r="C13" s="198"/>
      <c r="D13" s="198"/>
      <c r="E13" s="200">
        <v>0</v>
      </c>
      <c r="F13" s="200">
        <v>0</v>
      </c>
      <c r="G13" s="200">
        <v>0</v>
      </c>
      <c r="H13" s="200">
        <v>0</v>
      </c>
      <c r="I13" s="200">
        <v>0</v>
      </c>
      <c r="J13" s="200" t="s">
        <v>181</v>
      </c>
      <c r="K13" s="200" t="s">
        <v>181</v>
      </c>
      <c r="L13" s="200" t="s">
        <v>181</v>
      </c>
      <c r="M13" s="200" t="s">
        <v>40</v>
      </c>
      <c r="N13" s="199">
        <v>4</v>
      </c>
      <c r="O13" s="199">
        <v>4</v>
      </c>
      <c r="P13" s="200">
        <v>4</v>
      </c>
      <c r="Q13" s="200">
        <v>4</v>
      </c>
      <c r="R13" s="200">
        <v>4</v>
      </c>
    </row>
    <row r="14" spans="1:22" ht="18" customHeight="1" x14ac:dyDescent="0.2">
      <c r="A14" s="270" t="s">
        <v>172</v>
      </c>
      <c r="B14" s="198"/>
      <c r="C14" s="198"/>
      <c r="D14" s="198"/>
      <c r="E14" s="200">
        <v>0</v>
      </c>
      <c r="F14" s="200">
        <v>0</v>
      </c>
      <c r="G14" s="200">
        <v>0</v>
      </c>
      <c r="H14" s="200">
        <v>0</v>
      </c>
      <c r="I14" s="200">
        <v>0</v>
      </c>
      <c r="J14" s="200" t="s">
        <v>181</v>
      </c>
      <c r="K14" s="200" t="s">
        <v>181</v>
      </c>
      <c r="L14" s="200" t="s">
        <v>181</v>
      </c>
      <c r="M14" s="199">
        <v>5</v>
      </c>
      <c r="N14" s="200" t="s">
        <v>40</v>
      </c>
      <c r="O14" s="200" t="s">
        <v>40</v>
      </c>
      <c r="P14" s="200">
        <v>8</v>
      </c>
      <c r="Q14" s="200">
        <v>8</v>
      </c>
      <c r="R14" s="200">
        <v>8</v>
      </c>
    </row>
    <row r="15" spans="1:22" ht="18" customHeight="1" x14ac:dyDescent="0.2">
      <c r="A15" s="270" t="s">
        <v>173</v>
      </c>
      <c r="B15" s="198"/>
      <c r="C15" s="198"/>
      <c r="D15" s="198"/>
      <c r="E15" s="200">
        <v>0</v>
      </c>
      <c r="F15" s="200">
        <v>0</v>
      </c>
      <c r="G15" s="200">
        <v>0</v>
      </c>
      <c r="H15" s="200">
        <v>0</v>
      </c>
      <c r="I15" s="200">
        <v>0</v>
      </c>
      <c r="J15" s="200" t="s">
        <v>181</v>
      </c>
      <c r="K15" s="200" t="s">
        <v>181</v>
      </c>
      <c r="L15" s="200" t="s">
        <v>181</v>
      </c>
      <c r="M15" s="200" t="s">
        <v>40</v>
      </c>
      <c r="N15" s="199">
        <v>1</v>
      </c>
      <c r="O15" s="200" t="s">
        <v>40</v>
      </c>
      <c r="P15" s="200">
        <v>2</v>
      </c>
      <c r="Q15" s="200">
        <v>2</v>
      </c>
      <c r="R15" s="200">
        <v>4</v>
      </c>
    </row>
    <row r="16" spans="1:22" ht="18" customHeight="1" x14ac:dyDescent="0.2">
      <c r="A16" s="270" t="s">
        <v>174</v>
      </c>
      <c r="B16" s="198"/>
      <c r="C16" s="198"/>
      <c r="D16" s="198"/>
      <c r="E16" s="200">
        <v>0</v>
      </c>
      <c r="F16" s="200">
        <v>0</v>
      </c>
      <c r="G16" s="200">
        <v>0</v>
      </c>
      <c r="H16" s="200">
        <v>0</v>
      </c>
      <c r="I16" s="200">
        <v>0</v>
      </c>
      <c r="J16" s="200" t="s">
        <v>181</v>
      </c>
      <c r="K16" s="200" t="s">
        <v>181</v>
      </c>
      <c r="L16" s="200" t="s">
        <v>181</v>
      </c>
      <c r="M16" s="200" t="s">
        <v>40</v>
      </c>
      <c r="N16" s="200" t="s">
        <v>40</v>
      </c>
      <c r="O16" s="199">
        <v>4</v>
      </c>
      <c r="P16" s="200">
        <v>4</v>
      </c>
      <c r="Q16" s="200">
        <v>2</v>
      </c>
      <c r="R16" s="200">
        <v>4</v>
      </c>
    </row>
    <row r="17" spans="1:34" ht="18" customHeight="1" x14ac:dyDescent="0.2">
      <c r="A17" s="270" t="s">
        <v>175</v>
      </c>
      <c r="B17" s="198"/>
      <c r="C17" s="198"/>
      <c r="D17" s="198"/>
      <c r="E17" s="200">
        <v>0</v>
      </c>
      <c r="F17" s="200">
        <v>0</v>
      </c>
      <c r="G17" s="200">
        <v>0</v>
      </c>
      <c r="H17" s="200">
        <v>0</v>
      </c>
      <c r="I17" s="200">
        <v>0</v>
      </c>
      <c r="J17" s="200" t="s">
        <v>181</v>
      </c>
      <c r="K17" s="200" t="s">
        <v>181</v>
      </c>
      <c r="L17" s="200" t="s">
        <v>181</v>
      </c>
      <c r="M17" s="199">
        <v>4</v>
      </c>
      <c r="N17" s="199">
        <v>7</v>
      </c>
      <c r="O17" s="199">
        <v>4</v>
      </c>
      <c r="P17" s="200" t="s">
        <v>40</v>
      </c>
      <c r="Q17" s="200" t="s">
        <v>40</v>
      </c>
      <c r="R17" s="200">
        <v>2</v>
      </c>
    </row>
    <row r="18" spans="1:34" ht="18" customHeight="1" x14ac:dyDescent="0.2">
      <c r="A18" s="270" t="s">
        <v>183</v>
      </c>
      <c r="B18" s="198"/>
      <c r="C18" s="198"/>
      <c r="D18" s="198"/>
      <c r="E18" s="200">
        <v>0</v>
      </c>
      <c r="F18" s="200">
        <v>0</v>
      </c>
      <c r="G18" s="200">
        <v>0</v>
      </c>
      <c r="H18" s="200">
        <v>0</v>
      </c>
      <c r="I18" s="200">
        <v>0</v>
      </c>
      <c r="J18" s="200" t="s">
        <v>181</v>
      </c>
      <c r="K18" s="200" t="s">
        <v>181</v>
      </c>
      <c r="L18" s="200" t="s">
        <v>181</v>
      </c>
      <c r="M18" s="200" t="s">
        <v>40</v>
      </c>
      <c r="N18" s="200" t="s">
        <v>40</v>
      </c>
      <c r="O18" s="200" t="s">
        <v>40</v>
      </c>
      <c r="P18" s="200">
        <v>4</v>
      </c>
      <c r="Q18" s="200" t="s">
        <v>40</v>
      </c>
      <c r="R18" s="200">
        <v>2</v>
      </c>
    </row>
    <row r="19" spans="1:34" ht="18" customHeight="1" x14ac:dyDescent="0.2">
      <c r="A19" s="270" t="s">
        <v>176</v>
      </c>
      <c r="B19" s="198"/>
      <c r="C19" s="198"/>
      <c r="D19" s="198"/>
      <c r="E19" s="200">
        <v>0</v>
      </c>
      <c r="F19" s="200">
        <v>0</v>
      </c>
      <c r="G19" s="200">
        <v>0</v>
      </c>
      <c r="H19" s="200">
        <v>0</v>
      </c>
      <c r="I19" s="200">
        <v>0</v>
      </c>
      <c r="J19" s="200" t="s">
        <v>181</v>
      </c>
      <c r="K19" s="200" t="s">
        <v>181</v>
      </c>
      <c r="L19" s="200" t="s">
        <v>181</v>
      </c>
      <c r="M19" s="200" t="s">
        <v>40</v>
      </c>
      <c r="N19" s="200" t="s">
        <v>40</v>
      </c>
      <c r="O19" s="200" t="s">
        <v>40</v>
      </c>
      <c r="P19" s="200" t="s">
        <v>40</v>
      </c>
      <c r="Q19" s="200" t="s">
        <v>40</v>
      </c>
      <c r="R19" s="200" t="s">
        <v>40</v>
      </c>
    </row>
    <row r="20" spans="1:34" ht="18" customHeight="1" x14ac:dyDescent="0.2">
      <c r="A20" s="270" t="s">
        <v>177</v>
      </c>
      <c r="B20" s="199"/>
      <c r="C20" s="302"/>
      <c r="D20" s="199"/>
      <c r="E20" s="200">
        <v>0</v>
      </c>
      <c r="F20" s="200">
        <v>0</v>
      </c>
      <c r="G20" s="200">
        <v>0</v>
      </c>
      <c r="H20" s="200">
        <v>0</v>
      </c>
      <c r="I20" s="200">
        <v>0</v>
      </c>
      <c r="J20" s="200" t="s">
        <v>181</v>
      </c>
      <c r="K20" s="200" t="s">
        <v>181</v>
      </c>
      <c r="L20" s="200" t="s">
        <v>181</v>
      </c>
      <c r="M20" s="199">
        <v>1</v>
      </c>
      <c r="N20" s="200" t="s">
        <v>40</v>
      </c>
      <c r="O20" s="200" t="s">
        <v>40</v>
      </c>
      <c r="P20" s="200">
        <v>5</v>
      </c>
      <c r="Q20" s="200">
        <v>4</v>
      </c>
      <c r="R20" s="200" t="s">
        <v>40</v>
      </c>
      <c r="Y20" s="199"/>
      <c r="Z20" s="199"/>
    </row>
    <row r="21" spans="1:34" ht="18" customHeight="1" x14ac:dyDescent="0.2">
      <c r="A21" s="270" t="s">
        <v>178</v>
      </c>
      <c r="B21" s="199"/>
      <c r="C21" s="199"/>
      <c r="D21" s="199"/>
      <c r="E21" s="200">
        <v>0</v>
      </c>
      <c r="F21" s="200">
        <v>0</v>
      </c>
      <c r="G21" s="200">
        <v>0</v>
      </c>
      <c r="H21" s="200">
        <v>0</v>
      </c>
      <c r="I21" s="200">
        <v>0</v>
      </c>
      <c r="J21" s="200" t="s">
        <v>181</v>
      </c>
      <c r="K21" s="200" t="s">
        <v>181</v>
      </c>
      <c r="L21" s="200" t="s">
        <v>181</v>
      </c>
      <c r="M21" s="199">
        <v>4</v>
      </c>
      <c r="N21" s="199">
        <v>1</v>
      </c>
      <c r="O21" s="200" t="s">
        <v>40</v>
      </c>
      <c r="P21" s="200" t="s">
        <v>40</v>
      </c>
      <c r="Q21" s="200" t="s">
        <v>40</v>
      </c>
      <c r="R21" s="200" t="s">
        <v>40</v>
      </c>
      <c r="V21" s="169"/>
      <c r="W21" s="169"/>
      <c r="X21" s="169"/>
      <c r="Y21" s="376"/>
      <c r="Z21" s="376"/>
      <c r="AA21" s="169"/>
      <c r="AB21" s="169"/>
      <c r="AC21" s="169"/>
      <c r="AD21" s="169"/>
      <c r="AE21" s="169"/>
      <c r="AF21" s="169"/>
    </row>
    <row r="22" spans="1:34" ht="5.0999999999999996" customHeight="1" x14ac:dyDescent="0.2">
      <c r="A22" s="303"/>
      <c r="B22" s="186"/>
      <c r="C22" s="186"/>
      <c r="D22" s="186"/>
      <c r="E22" s="186"/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</row>
    <row r="23" spans="1:34" ht="20.100000000000001" hidden="1" customHeight="1" x14ac:dyDescent="0.2">
      <c r="A23" s="512" t="s">
        <v>188</v>
      </c>
      <c r="B23" s="512"/>
      <c r="C23" s="512"/>
      <c r="D23" s="512"/>
      <c r="E23" s="512"/>
      <c r="F23" s="512"/>
      <c r="G23" s="512"/>
      <c r="H23" s="512"/>
      <c r="I23" s="512"/>
      <c r="J23" s="512"/>
      <c r="K23" s="512"/>
      <c r="L23" s="512"/>
      <c r="M23" s="512"/>
      <c r="N23" s="512"/>
      <c r="O23" s="512"/>
      <c r="P23" s="512"/>
      <c r="Q23" s="512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</row>
    <row r="24" spans="1:34" ht="11.1" customHeight="1" x14ac:dyDescent="0.2">
      <c r="A24" s="292" t="s">
        <v>254</v>
      </c>
      <c r="B24" s="304"/>
      <c r="C24" s="304"/>
      <c r="D24" s="304"/>
      <c r="E24" s="304"/>
      <c r="F24" s="304"/>
      <c r="G24" s="304"/>
      <c r="H24" s="304"/>
      <c r="I24" s="305"/>
      <c r="J24" s="305"/>
      <c r="V24" s="169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169"/>
    </row>
    <row r="25" spans="1:34" ht="11.1" customHeight="1" x14ac:dyDescent="0.2">
      <c r="A25" s="304" t="s">
        <v>96</v>
      </c>
      <c r="B25" s="304"/>
      <c r="C25" s="304"/>
      <c r="D25" s="304"/>
      <c r="E25" s="304"/>
      <c r="F25" s="304"/>
      <c r="G25" s="304"/>
      <c r="H25" s="304"/>
      <c r="I25" s="305"/>
      <c r="J25" s="305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/>
    </row>
    <row r="26" spans="1:34" ht="11.25" customHeight="1" x14ac:dyDescent="0.2">
      <c r="A26" s="304"/>
      <c r="B26" s="304"/>
      <c r="C26" s="304"/>
      <c r="D26" s="304"/>
      <c r="E26" s="304"/>
      <c r="F26" s="304"/>
      <c r="G26" s="304"/>
      <c r="H26" s="304"/>
      <c r="I26" s="305"/>
      <c r="J26" s="305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0"/>
    </row>
    <row r="27" spans="1:34" ht="11.25" customHeight="1" x14ac:dyDescent="0.2">
      <c r="A27" s="304"/>
      <c r="B27" s="304"/>
      <c r="C27" s="304"/>
      <c r="D27" s="304"/>
      <c r="E27" s="304"/>
      <c r="F27" s="304"/>
      <c r="G27" s="304"/>
      <c r="H27" s="304"/>
      <c r="I27" s="305"/>
      <c r="J27" s="305"/>
      <c r="O27" s="443"/>
      <c r="P27" s="443"/>
      <c r="Q27" s="443"/>
      <c r="R27" s="443"/>
      <c r="S27" s="443"/>
      <c r="T27" s="443"/>
      <c r="U27" s="443"/>
      <c r="V27" s="443"/>
      <c r="W27" s="443"/>
      <c r="X27" s="443"/>
      <c r="Y27" s="443"/>
      <c r="Z27" s="443"/>
      <c r="AA27" s="443"/>
      <c r="AB27" s="443"/>
      <c r="AC27" s="443"/>
      <c r="AD27" s="443"/>
      <c r="AE27" s="443"/>
      <c r="AF27" s="443"/>
      <c r="AG27" s="443"/>
      <c r="AH27" s="443"/>
    </row>
    <row r="28" spans="1:34" ht="11.25" customHeight="1" x14ac:dyDescent="0.2">
      <c r="A28" s="304"/>
      <c r="B28" s="304"/>
      <c r="C28" s="304"/>
      <c r="D28" s="304"/>
      <c r="E28" s="304"/>
      <c r="F28" s="304"/>
      <c r="G28" s="304"/>
      <c r="H28" s="304"/>
      <c r="I28" s="305"/>
      <c r="J28" s="305"/>
      <c r="O28" s="135"/>
      <c r="P28" s="135">
        <v>2007</v>
      </c>
      <c r="Q28" s="135">
        <v>2008</v>
      </c>
      <c r="R28" s="135">
        <v>2009</v>
      </c>
      <c r="S28" s="135">
        <v>2010</v>
      </c>
      <c r="T28" s="135">
        <v>2011</v>
      </c>
      <c r="U28" s="135">
        <v>2012</v>
      </c>
      <c r="V28" s="135">
        <v>2013</v>
      </c>
      <c r="W28" s="135">
        <v>2014</v>
      </c>
      <c r="X28" s="135">
        <v>2015</v>
      </c>
      <c r="Y28" s="135">
        <v>2016</v>
      </c>
      <c r="Z28" s="135">
        <v>2017</v>
      </c>
      <c r="AA28" s="135">
        <v>2018</v>
      </c>
      <c r="AB28" s="135">
        <v>2019</v>
      </c>
      <c r="AC28" s="135">
        <v>2020</v>
      </c>
      <c r="AD28" s="135">
        <v>2021</v>
      </c>
      <c r="AE28" s="408">
        <v>2022</v>
      </c>
      <c r="AF28" s="443">
        <v>2023</v>
      </c>
      <c r="AG28" s="443"/>
      <c r="AH28" s="443"/>
    </row>
    <row r="29" spans="1:34" ht="11.25" customHeight="1" x14ac:dyDescent="0.2">
      <c r="A29" s="304"/>
      <c r="B29" s="304"/>
      <c r="C29" s="304"/>
      <c r="D29" s="304"/>
      <c r="E29" s="304"/>
      <c r="F29" s="304"/>
      <c r="G29" s="304"/>
      <c r="H29" s="304"/>
      <c r="I29" s="305"/>
      <c r="J29" s="305"/>
      <c r="O29" s="135" t="s">
        <v>113</v>
      </c>
      <c r="P29" s="135">
        <v>760</v>
      </c>
      <c r="Q29" s="135">
        <v>230</v>
      </c>
      <c r="R29" s="135">
        <v>565</v>
      </c>
      <c r="S29" s="135">
        <v>1071</v>
      </c>
      <c r="T29" s="135">
        <v>796</v>
      </c>
      <c r="U29" s="135">
        <v>604</v>
      </c>
      <c r="V29" s="135">
        <v>468</v>
      </c>
      <c r="W29" s="135">
        <v>369</v>
      </c>
      <c r="X29" s="135">
        <v>433</v>
      </c>
      <c r="Y29" s="135">
        <v>227</v>
      </c>
      <c r="Z29" s="135">
        <v>474</v>
      </c>
      <c r="AA29" s="135">
        <v>322</v>
      </c>
      <c r="AB29" s="135">
        <v>311</v>
      </c>
      <c r="AC29" s="135">
        <v>129</v>
      </c>
      <c r="AD29" s="135">
        <v>872</v>
      </c>
      <c r="AE29" s="444">
        <f>+Q6</f>
        <v>993</v>
      </c>
      <c r="AF29" s="445">
        <v>797</v>
      </c>
      <c r="AG29" s="443"/>
      <c r="AH29" s="443"/>
    </row>
    <row r="30" spans="1:34" ht="11.25" customHeight="1" x14ac:dyDescent="0.2">
      <c r="A30" s="304"/>
      <c r="B30" s="304"/>
      <c r="C30" s="304"/>
      <c r="D30" s="304"/>
      <c r="E30" s="304"/>
      <c r="F30" s="304"/>
      <c r="G30" s="304"/>
      <c r="H30" s="304"/>
      <c r="I30" s="305"/>
      <c r="J30" s="305"/>
      <c r="O30" s="135" t="s">
        <v>3</v>
      </c>
      <c r="P30" s="135">
        <v>111</v>
      </c>
      <c r="Q30" s="135">
        <v>6</v>
      </c>
      <c r="R30" s="135">
        <v>26</v>
      </c>
      <c r="S30" s="135">
        <v>40</v>
      </c>
      <c r="T30" s="135">
        <v>54</v>
      </c>
      <c r="U30" s="135">
        <v>35</v>
      </c>
      <c r="V30" s="135">
        <v>19</v>
      </c>
      <c r="W30" s="135">
        <v>15</v>
      </c>
      <c r="X30" s="135">
        <v>48</v>
      </c>
      <c r="Y30" s="135">
        <v>20</v>
      </c>
      <c r="Z30" s="135">
        <v>33</v>
      </c>
      <c r="AA30" s="135">
        <v>36</v>
      </c>
      <c r="AB30" s="135">
        <v>25</v>
      </c>
      <c r="AC30" s="135">
        <v>14</v>
      </c>
      <c r="AD30" s="135">
        <v>79</v>
      </c>
      <c r="AE30" s="135">
        <v>68</v>
      </c>
      <c r="AF30" s="445">
        <v>70</v>
      </c>
      <c r="AG30" s="443"/>
      <c r="AH30" s="443"/>
    </row>
    <row r="31" spans="1:34" ht="11.25" customHeight="1" x14ac:dyDescent="0.2">
      <c r="A31" s="304"/>
      <c r="B31" s="304"/>
      <c r="C31" s="304"/>
      <c r="D31" s="304"/>
      <c r="E31" s="304"/>
      <c r="F31" s="304"/>
      <c r="G31" s="304"/>
      <c r="H31" s="304"/>
      <c r="I31" s="305"/>
      <c r="J31" s="30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5"/>
      <c r="AA31" s="443"/>
      <c r="AB31" s="443"/>
      <c r="AC31" s="443"/>
      <c r="AD31" s="443"/>
      <c r="AE31" s="443"/>
      <c r="AF31" s="443"/>
      <c r="AG31" s="443"/>
      <c r="AH31" s="443"/>
    </row>
    <row r="32" spans="1:34" ht="11.25" customHeight="1" x14ac:dyDescent="0.2">
      <c r="A32" s="304"/>
      <c r="B32" s="304"/>
      <c r="C32" s="304"/>
      <c r="D32" s="304"/>
      <c r="E32" s="304"/>
      <c r="F32" s="304"/>
      <c r="G32" s="304"/>
      <c r="H32" s="304"/>
      <c r="I32" s="305"/>
      <c r="J32" s="305"/>
      <c r="O32" s="443"/>
      <c r="P32" s="443"/>
      <c r="Q32" s="443"/>
      <c r="R32" s="443"/>
      <c r="S32" s="443"/>
      <c r="T32" s="443"/>
      <c r="U32" s="443"/>
      <c r="V32" s="443"/>
      <c r="W32" s="443"/>
      <c r="X32" s="443"/>
      <c r="Y32" s="443"/>
      <c r="Z32" s="443"/>
      <c r="AA32" s="443"/>
      <c r="AB32" s="443"/>
      <c r="AC32" s="443"/>
      <c r="AD32" s="443"/>
      <c r="AE32" s="443"/>
      <c r="AF32" s="443"/>
      <c r="AG32" s="443"/>
      <c r="AH32" s="443"/>
    </row>
    <row r="33" spans="1:33" ht="11.25" customHeight="1" x14ac:dyDescent="0.2">
      <c r="A33" s="304"/>
      <c r="B33" s="304"/>
      <c r="C33" s="304"/>
      <c r="D33" s="304"/>
      <c r="E33" s="304"/>
      <c r="F33" s="304"/>
      <c r="G33" s="304"/>
      <c r="H33" s="304"/>
      <c r="I33" s="305"/>
      <c r="J33" s="305"/>
      <c r="V33" s="170"/>
      <c r="W33" s="170"/>
      <c r="X33" s="170"/>
      <c r="Y33" s="170"/>
      <c r="Z33" s="170"/>
      <c r="AA33" s="170"/>
      <c r="AB33" s="170"/>
      <c r="AC33" s="170"/>
      <c r="AD33" s="170"/>
      <c r="AE33" s="170"/>
      <c r="AF33" s="170"/>
      <c r="AG33" s="170"/>
    </row>
    <row r="34" spans="1:33" ht="11.25" customHeight="1" x14ac:dyDescent="0.2">
      <c r="A34" s="304"/>
      <c r="B34" s="304"/>
      <c r="C34" s="304"/>
      <c r="D34" s="304"/>
      <c r="E34" s="304"/>
      <c r="F34" s="304"/>
      <c r="G34" s="304"/>
      <c r="H34" s="304"/>
      <c r="I34" s="305"/>
      <c r="J34" s="305"/>
      <c r="V34" s="170"/>
      <c r="W34" s="170"/>
      <c r="X34" s="170"/>
      <c r="Y34" s="170"/>
      <c r="Z34" s="170"/>
      <c r="AA34" s="170"/>
      <c r="AB34" s="170"/>
      <c r="AC34" s="170"/>
      <c r="AD34" s="170"/>
      <c r="AE34" s="170"/>
      <c r="AF34" s="170"/>
      <c r="AG34" s="170"/>
    </row>
    <row r="35" spans="1:33" ht="11.25" customHeight="1" x14ac:dyDescent="0.2">
      <c r="A35" s="304"/>
      <c r="B35" s="304"/>
      <c r="C35" s="304"/>
      <c r="D35" s="304"/>
      <c r="E35" s="304"/>
      <c r="F35" s="304"/>
      <c r="G35" s="304"/>
      <c r="H35" s="304"/>
      <c r="I35" s="305"/>
      <c r="J35" s="305"/>
      <c r="V35" s="169"/>
      <c r="W35" s="169"/>
      <c r="X35" s="169"/>
      <c r="Y35" s="169"/>
      <c r="Z35" s="169"/>
      <c r="AA35" s="169"/>
      <c r="AB35" s="169"/>
      <c r="AC35" s="169"/>
      <c r="AD35" s="169"/>
      <c r="AE35" s="169"/>
      <c r="AF35" s="169"/>
      <c r="AG35" s="169"/>
    </row>
    <row r="36" spans="1:33" ht="137.25" customHeight="1" x14ac:dyDescent="0.2">
      <c r="A36" s="304"/>
      <c r="B36" s="304"/>
      <c r="C36" s="304"/>
      <c r="D36" s="304"/>
      <c r="E36" s="304"/>
      <c r="F36" s="304"/>
      <c r="G36" s="304"/>
      <c r="H36" s="304"/>
      <c r="I36" s="305"/>
      <c r="J36" s="305"/>
      <c r="O36" s="170"/>
      <c r="P36" s="170"/>
      <c r="Q36" s="170"/>
      <c r="R36" s="170"/>
      <c r="S36" s="170"/>
      <c r="T36" s="170"/>
      <c r="U36" s="170"/>
      <c r="V36" s="169"/>
      <c r="W36" s="169"/>
      <c r="X36" s="169"/>
      <c r="Y36" s="169"/>
      <c r="Z36" s="169"/>
      <c r="AA36" s="169"/>
      <c r="AB36" s="169"/>
      <c r="AC36" s="169"/>
      <c r="AD36" s="169"/>
      <c r="AE36" s="169"/>
      <c r="AF36" s="169"/>
      <c r="AG36" s="169"/>
    </row>
    <row r="37" spans="1:33" ht="11.25" customHeight="1" x14ac:dyDescent="0.2">
      <c r="A37" s="304"/>
      <c r="B37" s="304"/>
      <c r="C37" s="304"/>
      <c r="D37" s="304"/>
      <c r="E37" s="304"/>
      <c r="F37" s="304"/>
      <c r="G37" s="304"/>
      <c r="H37" s="304"/>
      <c r="I37" s="305"/>
      <c r="J37" s="305"/>
      <c r="W37" s="169"/>
      <c r="X37" s="169"/>
      <c r="Y37" s="169"/>
      <c r="Z37" s="169"/>
      <c r="AA37" s="169"/>
      <c r="AB37" s="169"/>
      <c r="AC37" s="169"/>
      <c r="AD37" s="169"/>
      <c r="AE37" s="169"/>
      <c r="AF37" s="169"/>
      <c r="AG37" s="169"/>
    </row>
    <row r="38" spans="1:33" ht="11.25" customHeight="1" x14ac:dyDescent="0.2">
      <c r="A38" s="304"/>
      <c r="B38" s="304"/>
      <c r="C38" s="304"/>
      <c r="D38" s="304"/>
      <c r="E38" s="304"/>
      <c r="F38" s="304"/>
      <c r="G38" s="304"/>
      <c r="H38" s="304"/>
      <c r="I38" s="305"/>
      <c r="J38" s="305"/>
    </row>
    <row r="40" spans="1:33" ht="13.5" customHeight="1" x14ac:dyDescent="0.2">
      <c r="A40" s="514" t="s">
        <v>203</v>
      </c>
      <c r="B40" s="514"/>
      <c r="C40" s="514"/>
      <c r="D40" s="514"/>
      <c r="E40" s="514"/>
      <c r="F40" s="514"/>
      <c r="G40" s="514"/>
      <c r="H40" s="514"/>
      <c r="I40" s="514"/>
      <c r="J40" s="514"/>
      <c r="K40" s="514"/>
      <c r="L40" s="514"/>
      <c r="M40" s="514"/>
      <c r="N40" s="514"/>
      <c r="O40" s="514"/>
      <c r="P40" s="514"/>
      <c r="Q40" s="514"/>
    </row>
    <row r="41" spans="1:33" s="318" customFormat="1" ht="14.25" customHeight="1" x14ac:dyDescent="0.2">
      <c r="A41" s="317" t="s">
        <v>318</v>
      </c>
      <c r="B41" s="317"/>
      <c r="C41" s="317"/>
      <c r="D41" s="317"/>
      <c r="E41" s="317"/>
      <c r="F41" s="317"/>
      <c r="G41" s="317"/>
      <c r="H41" s="317"/>
      <c r="I41" s="317"/>
      <c r="J41" s="317"/>
      <c r="K41" s="317"/>
      <c r="L41" s="317"/>
      <c r="M41" s="317"/>
      <c r="N41" s="317"/>
      <c r="O41" s="317"/>
      <c r="R41" s="319"/>
    </row>
    <row r="42" spans="1:33" ht="2.25" customHeight="1" x14ac:dyDescent="0.2">
      <c r="A42" s="320"/>
      <c r="R42" s="321"/>
    </row>
    <row r="43" spans="1:33" ht="20.100000000000001" customHeight="1" x14ac:dyDescent="0.2">
      <c r="A43" s="265" t="s">
        <v>6</v>
      </c>
      <c r="B43" s="189">
        <v>2007</v>
      </c>
      <c r="C43" s="189">
        <v>2008</v>
      </c>
      <c r="D43" s="189">
        <v>2009</v>
      </c>
      <c r="E43" s="189">
        <v>2010</v>
      </c>
      <c r="F43" s="189">
        <v>2011</v>
      </c>
      <c r="G43" s="189">
        <v>2012</v>
      </c>
      <c r="H43" s="189">
        <v>2013</v>
      </c>
      <c r="I43" s="189">
        <v>2014</v>
      </c>
      <c r="J43" s="189">
        <v>2015</v>
      </c>
      <c r="K43" s="189">
        <v>2016</v>
      </c>
      <c r="L43" s="189">
        <v>2017</v>
      </c>
      <c r="M43" s="189">
        <v>2018</v>
      </c>
      <c r="N43" s="189">
        <v>2019</v>
      </c>
      <c r="O43" s="189">
        <v>2020</v>
      </c>
      <c r="P43" s="189">
        <v>2021</v>
      </c>
      <c r="Q43" s="189">
        <v>2022</v>
      </c>
      <c r="R43" s="189">
        <v>2023</v>
      </c>
    </row>
    <row r="44" spans="1:33" ht="9.75" customHeight="1" x14ac:dyDescent="0.2">
      <c r="A44" s="266"/>
      <c r="B44" s="194"/>
      <c r="C44" s="194"/>
      <c r="D44" s="194"/>
      <c r="E44" s="194"/>
      <c r="F44" s="194"/>
      <c r="G44" s="194"/>
      <c r="H44" s="194"/>
      <c r="I44" s="194"/>
      <c r="J44" s="194"/>
      <c r="K44" s="280"/>
      <c r="L44" s="280"/>
      <c r="M44" s="280"/>
      <c r="N44" s="280"/>
      <c r="O44" s="280"/>
      <c r="P44" s="280"/>
      <c r="Q44" s="280"/>
      <c r="R44" s="280"/>
    </row>
    <row r="45" spans="1:33" ht="18" customHeight="1" x14ac:dyDescent="0.25">
      <c r="A45" s="267" t="s">
        <v>204</v>
      </c>
      <c r="B45" s="185">
        <v>14249.64</v>
      </c>
      <c r="C45" s="185">
        <v>3937.6</v>
      </c>
      <c r="D45" s="185">
        <v>9527.2800000000025</v>
      </c>
      <c r="E45" s="185">
        <v>24671</v>
      </c>
      <c r="F45" s="185">
        <v>21352</v>
      </c>
      <c r="G45" s="185">
        <v>15382</v>
      </c>
      <c r="H45" s="185">
        <v>7257</v>
      </c>
      <c r="I45" s="185">
        <v>5699</v>
      </c>
      <c r="J45" s="185">
        <v>4795</v>
      </c>
      <c r="K45" s="185">
        <v>374</v>
      </c>
      <c r="L45" s="322">
        <v>1883</v>
      </c>
      <c r="M45" s="322">
        <v>1667</v>
      </c>
      <c r="N45" s="322">
        <v>4079</v>
      </c>
      <c r="O45" s="377" t="s">
        <v>40</v>
      </c>
      <c r="P45" s="377" t="s">
        <v>40</v>
      </c>
      <c r="Q45" s="377" t="s">
        <v>40</v>
      </c>
      <c r="R45" s="377" t="s">
        <v>40</v>
      </c>
    </row>
    <row r="46" spans="1:33" ht="14.1" customHeight="1" x14ac:dyDescent="0.15">
      <c r="A46" s="323" t="s">
        <v>3</v>
      </c>
      <c r="B46" s="188">
        <v>2692.0400000000013</v>
      </c>
      <c r="C46" s="188">
        <v>59.19</v>
      </c>
      <c r="D46" s="188">
        <v>504.05000000000007</v>
      </c>
      <c r="E46" s="188">
        <v>995.25999999999988</v>
      </c>
      <c r="F46" s="188">
        <v>1851</v>
      </c>
      <c r="G46" s="188">
        <v>963</v>
      </c>
      <c r="H46" s="188">
        <v>309</v>
      </c>
      <c r="I46" s="188">
        <v>132</v>
      </c>
      <c r="J46" s="188">
        <v>385</v>
      </c>
      <c r="K46" s="188" t="s">
        <v>40</v>
      </c>
      <c r="L46" s="188">
        <v>312</v>
      </c>
      <c r="M46" s="188">
        <v>174</v>
      </c>
      <c r="N46" s="188">
        <v>643</v>
      </c>
      <c r="O46" s="371" t="s">
        <v>253</v>
      </c>
      <c r="P46" s="371" t="s">
        <v>253</v>
      </c>
      <c r="Q46" s="371" t="s">
        <v>253</v>
      </c>
      <c r="R46" s="371" t="s">
        <v>253</v>
      </c>
      <c r="X46" s="169"/>
      <c r="Y46" s="169"/>
      <c r="Z46" s="169"/>
      <c r="AA46" s="169"/>
      <c r="AB46" s="169"/>
      <c r="AC46" s="169"/>
      <c r="AD46" s="169"/>
      <c r="AE46" s="169"/>
      <c r="AF46" s="169"/>
      <c r="AG46" s="169"/>
    </row>
    <row r="47" spans="1:33" ht="14.1" customHeight="1" x14ac:dyDescent="0.15">
      <c r="A47" s="323" t="s">
        <v>111</v>
      </c>
      <c r="D47" s="283">
        <f>D45-D46</f>
        <v>9023.2300000000032</v>
      </c>
      <c r="E47" s="283">
        <f t="shared" ref="E47:I47" si="1">E45-E46</f>
        <v>23675.74</v>
      </c>
      <c r="F47" s="283">
        <f t="shared" si="1"/>
        <v>19501</v>
      </c>
      <c r="G47" s="283">
        <f t="shared" si="1"/>
        <v>14419</v>
      </c>
      <c r="H47" s="283">
        <f t="shared" si="1"/>
        <v>6948</v>
      </c>
      <c r="I47" s="283">
        <f t="shared" si="1"/>
        <v>5567</v>
      </c>
      <c r="J47" s="200">
        <f>J45-J46</f>
        <v>4410</v>
      </c>
      <c r="K47" s="200">
        <f>K45-0</f>
        <v>374</v>
      </c>
      <c r="L47" s="200">
        <f>L45-L46</f>
        <v>1571</v>
      </c>
      <c r="M47" s="200">
        <f t="shared" ref="M47" si="2">M45-M46</f>
        <v>1493</v>
      </c>
      <c r="N47" s="200">
        <f>N45-N46</f>
        <v>3436</v>
      </c>
      <c r="O47" s="371" t="s">
        <v>253</v>
      </c>
      <c r="P47" s="371" t="s">
        <v>253</v>
      </c>
      <c r="Q47" s="371" t="s">
        <v>253</v>
      </c>
      <c r="R47" s="371" t="s">
        <v>253</v>
      </c>
      <c r="X47" s="169"/>
      <c r="Y47" s="169"/>
      <c r="Z47" s="169"/>
      <c r="AA47" s="169"/>
      <c r="AB47" s="169"/>
      <c r="AC47" s="169"/>
      <c r="AD47" s="169"/>
      <c r="AE47" s="169"/>
      <c r="AF47" s="169"/>
      <c r="AG47" s="169"/>
    </row>
    <row r="48" spans="1:33" ht="7.5" customHeight="1" x14ac:dyDescent="0.2">
      <c r="A48" s="324"/>
      <c r="B48" s="325"/>
      <c r="C48" s="325"/>
      <c r="D48" s="325"/>
      <c r="E48" s="325"/>
      <c r="F48" s="325"/>
      <c r="G48" s="325"/>
      <c r="H48" s="325"/>
      <c r="I48" s="325"/>
      <c r="J48" s="325"/>
      <c r="K48" s="325"/>
      <c r="L48" s="325"/>
      <c r="M48" s="325"/>
      <c r="N48" s="325"/>
      <c r="O48" s="325"/>
      <c r="P48" s="325"/>
      <c r="Q48" s="325"/>
      <c r="R48" s="325"/>
      <c r="X48" s="169"/>
      <c r="Y48" s="169"/>
      <c r="Z48" s="169"/>
      <c r="AA48" s="169"/>
      <c r="AB48" s="169"/>
      <c r="AC48" s="169"/>
      <c r="AD48" s="169"/>
      <c r="AE48" s="169"/>
      <c r="AF48" s="169"/>
      <c r="AG48" s="169"/>
    </row>
    <row r="49" spans="1:33" ht="11.1" customHeight="1" x14ac:dyDescent="0.2">
      <c r="A49" s="513" t="s">
        <v>207</v>
      </c>
      <c r="B49" s="513"/>
      <c r="C49" s="513"/>
      <c r="D49" s="513"/>
      <c r="E49" s="513"/>
      <c r="F49" s="513"/>
      <c r="G49" s="513"/>
      <c r="H49" s="513"/>
      <c r="I49" s="513"/>
      <c r="J49" s="513"/>
      <c r="K49" s="513"/>
      <c r="L49" s="513"/>
      <c r="M49" s="513"/>
      <c r="N49" s="513"/>
      <c r="O49" s="513"/>
      <c r="P49" s="513"/>
      <c r="Q49" s="513"/>
      <c r="X49" s="169"/>
      <c r="Y49" s="169"/>
      <c r="Z49" s="169"/>
      <c r="AA49" s="169"/>
      <c r="AB49" s="169"/>
      <c r="AC49" s="169"/>
      <c r="AD49" s="169"/>
      <c r="AE49" s="169"/>
      <c r="AF49" s="169"/>
      <c r="AG49" s="169"/>
    </row>
    <row r="50" spans="1:33" ht="11.1" customHeight="1" x14ac:dyDescent="0.2">
      <c r="A50" s="304" t="s">
        <v>96</v>
      </c>
      <c r="B50" s="326"/>
      <c r="C50" s="326"/>
      <c r="D50" s="326"/>
      <c r="E50" s="326"/>
      <c r="F50" s="326"/>
      <c r="G50" s="292"/>
      <c r="H50" s="292"/>
      <c r="I50" s="292"/>
      <c r="J50" s="292"/>
      <c r="X50" s="169"/>
      <c r="Y50" s="169"/>
      <c r="Z50" s="169"/>
      <c r="AA50" s="169"/>
      <c r="AB50" s="169"/>
      <c r="AC50" s="169"/>
      <c r="AD50" s="169"/>
      <c r="AE50" s="169"/>
      <c r="AF50" s="169"/>
      <c r="AG50" s="169"/>
    </row>
    <row r="51" spans="1:33" ht="9" x14ac:dyDescent="0.2">
      <c r="A51" s="304"/>
      <c r="B51" s="326"/>
      <c r="C51" s="326"/>
      <c r="D51" s="326"/>
      <c r="E51" s="326"/>
      <c r="F51" s="326"/>
      <c r="G51" s="292"/>
      <c r="H51" s="292"/>
      <c r="I51" s="292"/>
      <c r="J51" s="292"/>
      <c r="W51" s="170"/>
      <c r="X51" s="170"/>
      <c r="Y51" s="170"/>
      <c r="Z51" s="170"/>
      <c r="AA51" s="170"/>
      <c r="AB51" s="170"/>
      <c r="AC51" s="170"/>
      <c r="AD51" s="170"/>
      <c r="AE51" s="170"/>
      <c r="AF51" s="170"/>
      <c r="AG51" s="169"/>
    </row>
    <row r="52" spans="1:33" x14ac:dyDescent="0.2"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69"/>
    </row>
    <row r="53" spans="1:33" x14ac:dyDescent="0.2">
      <c r="M53" s="168"/>
      <c r="N53" s="168"/>
      <c r="O53" s="163"/>
      <c r="P53" s="163">
        <v>2007</v>
      </c>
      <c r="Q53" s="163">
        <v>2008</v>
      </c>
      <c r="R53" s="163">
        <v>2009</v>
      </c>
      <c r="S53" s="163">
        <v>2010</v>
      </c>
      <c r="T53" s="163">
        <v>2011</v>
      </c>
      <c r="U53" s="163">
        <v>2012</v>
      </c>
      <c r="V53" s="163">
        <v>2013</v>
      </c>
      <c r="W53" s="343">
        <v>2014</v>
      </c>
      <c r="X53" s="343">
        <v>2015</v>
      </c>
      <c r="Y53" s="343">
        <v>2016</v>
      </c>
      <c r="Z53" s="343">
        <v>2017</v>
      </c>
      <c r="AA53" s="343">
        <v>2018</v>
      </c>
      <c r="AB53" s="343">
        <v>2019</v>
      </c>
      <c r="AC53" s="170">
        <f>+O43</f>
        <v>2020</v>
      </c>
      <c r="AD53" s="170">
        <f t="shared" ref="AD53:AE53" si="3">+P43</f>
        <v>2021</v>
      </c>
      <c r="AE53" s="170">
        <f t="shared" si="3"/>
        <v>2022</v>
      </c>
      <c r="AF53" s="170">
        <v>2023</v>
      </c>
      <c r="AG53" s="169"/>
    </row>
    <row r="54" spans="1:33" x14ac:dyDescent="0.2">
      <c r="M54" s="168"/>
      <c r="N54" s="168"/>
      <c r="O54" s="163" t="s">
        <v>113</v>
      </c>
      <c r="P54" s="163">
        <v>14249.64</v>
      </c>
      <c r="Q54" s="163">
        <v>3937.6</v>
      </c>
      <c r="R54" s="163">
        <v>9527.2800000000025</v>
      </c>
      <c r="S54" s="163">
        <v>24671</v>
      </c>
      <c r="T54" s="163">
        <v>21352</v>
      </c>
      <c r="U54" s="163">
        <v>15382</v>
      </c>
      <c r="V54" s="163">
        <v>7257</v>
      </c>
      <c r="W54" s="343">
        <v>5699</v>
      </c>
      <c r="X54" s="343">
        <v>4795</v>
      </c>
      <c r="Y54" s="343">
        <v>374</v>
      </c>
      <c r="Z54" s="343">
        <v>1883</v>
      </c>
      <c r="AA54" s="343">
        <v>1667</v>
      </c>
      <c r="AB54" s="343">
        <v>4079</v>
      </c>
      <c r="AC54" s="170" t="str">
        <f>+O45</f>
        <v>-</v>
      </c>
      <c r="AD54" s="170" t="str">
        <f t="shared" ref="AD54:AE54" si="4">+P45</f>
        <v>-</v>
      </c>
      <c r="AE54" s="170" t="str">
        <f t="shared" si="4"/>
        <v>-</v>
      </c>
      <c r="AF54" s="170" t="str">
        <f>+R46</f>
        <v xml:space="preserve">- </v>
      </c>
      <c r="AG54" s="169"/>
    </row>
    <row r="55" spans="1:33" x14ac:dyDescent="0.2">
      <c r="M55" s="168"/>
      <c r="N55" s="168"/>
      <c r="O55" s="163" t="s">
        <v>3</v>
      </c>
      <c r="P55" s="163">
        <v>2692.0400000000013</v>
      </c>
      <c r="Q55" s="163">
        <v>59.19</v>
      </c>
      <c r="R55" s="163">
        <v>504.05000000000007</v>
      </c>
      <c r="S55" s="163">
        <v>995.25999999999988</v>
      </c>
      <c r="T55" s="163">
        <v>1851</v>
      </c>
      <c r="U55" s="163">
        <v>963</v>
      </c>
      <c r="V55" s="163">
        <v>309</v>
      </c>
      <c r="W55" s="343">
        <v>132</v>
      </c>
      <c r="X55" s="343">
        <v>385</v>
      </c>
      <c r="Y55" s="343" t="s">
        <v>40</v>
      </c>
      <c r="Z55" s="343">
        <v>312</v>
      </c>
      <c r="AA55" s="343">
        <v>174</v>
      </c>
      <c r="AB55" s="343">
        <v>643</v>
      </c>
      <c r="AC55" s="170" t="str">
        <f>+O46</f>
        <v xml:space="preserve">- </v>
      </c>
      <c r="AD55" s="170" t="str">
        <f t="shared" ref="AD55:AE55" si="5">+P46</f>
        <v xml:space="preserve">- </v>
      </c>
      <c r="AE55" s="170" t="str">
        <f t="shared" si="5"/>
        <v xml:space="preserve">- </v>
      </c>
      <c r="AF55" s="170" t="str">
        <f>+R47</f>
        <v xml:space="preserve">- </v>
      </c>
      <c r="AG55" s="169"/>
    </row>
    <row r="56" spans="1:33" x14ac:dyDescent="0.2"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70"/>
      <c r="X56" s="170"/>
      <c r="Y56" s="170"/>
      <c r="Z56" s="170"/>
      <c r="AA56" s="343"/>
      <c r="AB56" s="170"/>
      <c r="AC56" s="170"/>
      <c r="AD56" s="170"/>
      <c r="AE56" s="170"/>
      <c r="AF56" s="170"/>
      <c r="AG56" s="169"/>
    </row>
    <row r="57" spans="1:33" x14ac:dyDescent="0.2">
      <c r="O57" s="170"/>
      <c r="P57" s="170"/>
      <c r="Q57" s="170"/>
      <c r="R57" s="170"/>
      <c r="S57" s="170"/>
      <c r="T57" s="170"/>
      <c r="U57" s="170"/>
      <c r="V57" s="170"/>
      <c r="W57" s="170"/>
      <c r="X57" s="170"/>
      <c r="Y57" s="170"/>
      <c r="Z57" s="170"/>
      <c r="AA57" s="170"/>
      <c r="AB57" s="170"/>
      <c r="AC57" s="170"/>
      <c r="AD57" s="170"/>
      <c r="AE57" s="170"/>
      <c r="AF57" s="170"/>
      <c r="AG57" s="169"/>
    </row>
    <row r="58" spans="1:33" x14ac:dyDescent="0.2">
      <c r="O58" s="170"/>
      <c r="P58" s="170"/>
      <c r="Q58" s="170"/>
      <c r="R58" s="170"/>
      <c r="S58" s="170"/>
      <c r="T58" s="170"/>
      <c r="U58" s="170"/>
      <c r="V58" s="170"/>
      <c r="W58" s="170"/>
      <c r="X58" s="169"/>
      <c r="Y58" s="169"/>
      <c r="Z58" s="169"/>
      <c r="AA58" s="169"/>
      <c r="AB58" s="169"/>
      <c r="AC58" s="169"/>
      <c r="AD58" s="169"/>
      <c r="AE58" s="169"/>
      <c r="AF58" s="169"/>
      <c r="AG58" s="169"/>
    </row>
    <row r="59" spans="1:33" x14ac:dyDescent="0.2">
      <c r="O59" s="170"/>
      <c r="P59" s="170"/>
      <c r="Q59" s="170"/>
      <c r="R59" s="170"/>
      <c r="S59" s="170"/>
      <c r="T59" s="170"/>
      <c r="U59" s="170"/>
      <c r="V59" s="170"/>
      <c r="W59" s="170"/>
      <c r="X59" s="169"/>
      <c r="Y59" s="169"/>
      <c r="Z59" s="169"/>
      <c r="AA59" s="169"/>
      <c r="AB59" s="169"/>
      <c r="AC59" s="169"/>
      <c r="AD59" s="169"/>
      <c r="AE59" s="169"/>
      <c r="AF59" s="169"/>
      <c r="AG59" s="169"/>
    </row>
    <row r="60" spans="1:33" x14ac:dyDescent="0.2">
      <c r="X60" s="169"/>
      <c r="Y60" s="169"/>
      <c r="Z60" s="169"/>
      <c r="AA60" s="169"/>
      <c r="AB60" s="169"/>
      <c r="AC60" s="169"/>
      <c r="AD60" s="169"/>
      <c r="AE60" s="169"/>
      <c r="AF60" s="169"/>
      <c r="AG60" s="169"/>
    </row>
    <row r="61" spans="1:33" x14ac:dyDescent="0.2"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</row>
    <row r="62" spans="1:33" x14ac:dyDescent="0.2">
      <c r="X62" s="169"/>
      <c r="Y62" s="169"/>
      <c r="Z62" s="169"/>
      <c r="AA62" s="169"/>
      <c r="AB62" s="169"/>
      <c r="AC62" s="169"/>
      <c r="AD62" s="169"/>
      <c r="AE62" s="169"/>
      <c r="AF62" s="169"/>
      <c r="AG62" s="169"/>
    </row>
    <row r="63" spans="1:33" x14ac:dyDescent="0.2">
      <c r="X63" s="169"/>
      <c r="Y63" s="169"/>
      <c r="Z63" s="169"/>
      <c r="AA63" s="169"/>
      <c r="AB63" s="169"/>
      <c r="AC63" s="169"/>
      <c r="AD63" s="169"/>
      <c r="AE63" s="169"/>
      <c r="AF63" s="169"/>
      <c r="AG63" s="169"/>
    </row>
  </sheetData>
  <mergeCells count="5">
    <mergeCell ref="A23:Q23"/>
    <mergeCell ref="A49:Q49"/>
    <mergeCell ref="A40:Q40"/>
    <mergeCell ref="A1:R1"/>
    <mergeCell ref="A2:R2"/>
  </mergeCells>
  <printOptions horizontalCentered="1"/>
  <pageMargins left="0.78740157480314965" right="0.78740157480314965" top="0.98425196850393704" bottom="0.98425196850393704" header="0" footer="0"/>
  <pageSetup paperSize="9" orientation="portrait" r:id="rId1"/>
  <ignoredErrors>
    <ignoredError sqref="K47" 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7"/>
  <sheetViews>
    <sheetView showGridLines="0" zoomScaleNormal="100" workbookViewId="0">
      <selection activeCell="A47" sqref="A47:Q47"/>
    </sheetView>
  </sheetViews>
  <sheetFormatPr baseColWidth="10" defaultRowHeight="12.75" x14ac:dyDescent="0.2"/>
  <cols>
    <col min="1" max="1" width="19.28515625" style="137" customWidth="1"/>
    <col min="2" max="2" width="7.140625" style="137" hidden="1" customWidth="1"/>
    <col min="3" max="3" width="9" style="137" hidden="1" customWidth="1"/>
    <col min="4" max="4" width="8.7109375" style="137" hidden="1" customWidth="1"/>
    <col min="5" max="5" width="9.28515625" style="137" hidden="1" customWidth="1"/>
    <col min="6" max="7" width="9" style="137" hidden="1" customWidth="1"/>
    <col min="8" max="8" width="7.5703125" style="137" hidden="1" customWidth="1"/>
    <col min="9" max="9" width="9.28515625" style="137" hidden="1" customWidth="1"/>
    <col min="10" max="17" width="8.7109375" style="137" customWidth="1"/>
    <col min="18" max="29" width="5.85546875" style="171" customWidth="1"/>
    <col min="30" max="31" width="5.85546875" style="137" customWidth="1"/>
    <col min="32" max="32" width="7.5703125" style="137" bestFit="1" customWidth="1"/>
    <col min="33" max="16384" width="11.42578125" style="137"/>
  </cols>
  <sheetData>
    <row r="1" spans="1:18" ht="12.75" customHeight="1" x14ac:dyDescent="0.2">
      <c r="A1" s="515" t="s">
        <v>319</v>
      </c>
      <c r="B1" s="515"/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515"/>
      <c r="N1" s="515"/>
      <c r="O1" s="515"/>
      <c r="P1" s="515"/>
      <c r="Q1" s="515"/>
    </row>
    <row r="2" spans="1:18" ht="5.0999999999999996" customHeight="1" x14ac:dyDescent="0.2">
      <c r="A2" s="111"/>
      <c r="B2" s="111"/>
      <c r="C2" s="111"/>
      <c r="D2" s="111"/>
      <c r="E2" s="111"/>
      <c r="F2" s="111"/>
      <c r="G2" s="111"/>
      <c r="H2" s="111"/>
    </row>
    <row r="3" spans="1:18" ht="23.25" customHeight="1" x14ac:dyDescent="0.2">
      <c r="A3" s="265" t="s">
        <v>322</v>
      </c>
      <c r="B3" s="328">
        <v>2009</v>
      </c>
      <c r="C3" s="328">
        <v>2010</v>
      </c>
      <c r="D3" s="328">
        <v>2011</v>
      </c>
      <c r="E3" s="208">
        <v>2012</v>
      </c>
      <c r="F3" s="208">
        <v>2013</v>
      </c>
      <c r="G3" s="208">
        <v>2014</v>
      </c>
      <c r="H3" s="208">
        <v>2015</v>
      </c>
      <c r="I3" s="208">
        <v>2016</v>
      </c>
      <c r="J3" s="386">
        <v>2017</v>
      </c>
      <c r="K3" s="208">
        <v>2018</v>
      </c>
      <c r="L3" s="208">
        <v>2019</v>
      </c>
      <c r="M3" s="208">
        <v>2020</v>
      </c>
      <c r="N3" s="75">
        <v>2021</v>
      </c>
      <c r="O3" s="75">
        <v>2022</v>
      </c>
      <c r="P3" s="75">
        <v>2023</v>
      </c>
      <c r="Q3" s="75" t="s">
        <v>255</v>
      </c>
      <c r="R3" s="330"/>
    </row>
    <row r="4" spans="1:18" ht="6" customHeight="1" x14ac:dyDescent="0.25">
      <c r="A4" s="331"/>
      <c r="B4" s="332"/>
      <c r="C4" s="329"/>
      <c r="D4" s="333"/>
      <c r="E4" s="333"/>
      <c r="F4" s="333"/>
      <c r="G4" s="333"/>
      <c r="H4" s="333"/>
      <c r="I4" s="111"/>
      <c r="J4" s="382"/>
      <c r="K4" s="111"/>
      <c r="L4" s="111"/>
      <c r="M4" s="201"/>
      <c r="N4" s="372"/>
      <c r="O4" s="372"/>
      <c r="P4" s="372"/>
      <c r="Q4" s="372"/>
      <c r="R4" s="334"/>
    </row>
    <row r="5" spans="1:18" ht="21.75" customHeight="1" x14ac:dyDescent="0.2">
      <c r="A5" s="335" t="s">
        <v>204</v>
      </c>
      <c r="B5" s="202">
        <v>8517</v>
      </c>
      <c r="C5" s="202">
        <v>9123</v>
      </c>
      <c r="D5" s="202">
        <v>9954</v>
      </c>
      <c r="E5" s="202">
        <v>21035</v>
      </c>
      <c r="F5" s="202">
        <v>17170</v>
      </c>
      <c r="G5" s="202">
        <v>18169</v>
      </c>
      <c r="H5" s="202">
        <v>13363</v>
      </c>
      <c r="I5" s="202">
        <v>12162</v>
      </c>
      <c r="J5" s="412">
        <v>12060</v>
      </c>
      <c r="K5" s="202">
        <v>11435</v>
      </c>
      <c r="L5" s="202">
        <v>14892</v>
      </c>
      <c r="M5" s="202">
        <v>10877</v>
      </c>
      <c r="N5" s="55">
        <v>29950</v>
      </c>
      <c r="O5" s="55">
        <v>42770</v>
      </c>
      <c r="P5" s="55">
        <v>41845</v>
      </c>
      <c r="Q5" s="55">
        <v>26273</v>
      </c>
    </row>
    <row r="6" spans="1:18" hidden="1" x14ac:dyDescent="0.2">
      <c r="A6" s="270"/>
      <c r="B6" s="187"/>
      <c r="C6" s="187"/>
      <c r="D6" s="187"/>
      <c r="E6" s="187"/>
      <c r="F6" s="187"/>
      <c r="G6" s="187"/>
      <c r="H6" s="187"/>
      <c r="I6" s="187"/>
      <c r="J6" s="413"/>
      <c r="K6" s="187"/>
      <c r="L6" s="187"/>
      <c r="M6" s="111"/>
      <c r="N6" s="1"/>
      <c r="O6" s="1"/>
      <c r="P6" s="1"/>
      <c r="Q6" s="1"/>
    </row>
    <row r="7" spans="1:18" hidden="1" x14ac:dyDescent="0.2">
      <c r="A7" s="270" t="s">
        <v>10</v>
      </c>
      <c r="B7" s="187">
        <v>203</v>
      </c>
      <c r="C7" s="187">
        <v>306</v>
      </c>
      <c r="D7" s="187">
        <v>233</v>
      </c>
      <c r="E7" s="187">
        <v>1032</v>
      </c>
      <c r="F7" s="187">
        <v>682</v>
      </c>
      <c r="G7" s="187">
        <v>919</v>
      </c>
      <c r="H7" s="187">
        <v>727</v>
      </c>
      <c r="I7" s="187">
        <v>585</v>
      </c>
      <c r="J7" s="413">
        <v>715</v>
      </c>
      <c r="K7" s="187">
        <v>753</v>
      </c>
      <c r="L7" s="187">
        <v>753</v>
      </c>
      <c r="M7" s="111"/>
      <c r="N7" s="1"/>
      <c r="O7" s="1"/>
      <c r="P7" s="1"/>
      <c r="Q7" s="1"/>
    </row>
    <row r="8" spans="1:18" hidden="1" x14ac:dyDescent="0.2">
      <c r="A8" s="270" t="s">
        <v>38</v>
      </c>
      <c r="B8" s="187">
        <v>800</v>
      </c>
      <c r="C8" s="187">
        <v>725</v>
      </c>
      <c r="D8" s="187">
        <v>803</v>
      </c>
      <c r="E8" s="187">
        <v>1282</v>
      </c>
      <c r="F8" s="187">
        <v>1272</v>
      </c>
      <c r="G8" s="187">
        <v>1402</v>
      </c>
      <c r="H8" s="187">
        <v>1097</v>
      </c>
      <c r="I8" s="187">
        <v>1035</v>
      </c>
      <c r="J8" s="413">
        <v>893</v>
      </c>
      <c r="K8" s="187">
        <v>808</v>
      </c>
      <c r="L8" s="187">
        <v>808</v>
      </c>
      <c r="M8" s="111"/>
      <c r="N8" s="1"/>
      <c r="O8" s="1"/>
      <c r="P8" s="1"/>
      <c r="Q8" s="1"/>
    </row>
    <row r="9" spans="1:18" hidden="1" x14ac:dyDescent="0.2">
      <c r="A9" s="270" t="s">
        <v>43</v>
      </c>
      <c r="B9" s="187">
        <v>459</v>
      </c>
      <c r="C9" s="187">
        <v>307</v>
      </c>
      <c r="D9" s="187">
        <v>552</v>
      </c>
      <c r="E9" s="187">
        <v>931</v>
      </c>
      <c r="F9" s="187">
        <v>954</v>
      </c>
      <c r="G9" s="187">
        <v>974</v>
      </c>
      <c r="H9" s="187">
        <v>788</v>
      </c>
      <c r="I9" s="187">
        <v>577</v>
      </c>
      <c r="J9" s="413">
        <v>540</v>
      </c>
      <c r="K9" s="187">
        <v>444</v>
      </c>
      <c r="L9" s="187">
        <v>444</v>
      </c>
      <c r="M9" s="111"/>
      <c r="N9" s="1"/>
      <c r="O9" s="1"/>
      <c r="P9" s="1"/>
      <c r="Q9" s="1"/>
    </row>
    <row r="10" spans="1:18" hidden="1" x14ac:dyDescent="0.2">
      <c r="A10" s="270" t="s">
        <v>17</v>
      </c>
      <c r="B10" s="187" t="s">
        <v>40</v>
      </c>
      <c r="C10" s="187" t="s">
        <v>40</v>
      </c>
      <c r="D10" s="187" t="s">
        <v>40</v>
      </c>
      <c r="E10" s="187" t="s">
        <v>40</v>
      </c>
      <c r="F10" s="187" t="s">
        <v>40</v>
      </c>
      <c r="G10" s="187" t="s">
        <v>40</v>
      </c>
      <c r="H10" s="187">
        <v>3</v>
      </c>
      <c r="I10" s="187">
        <v>24</v>
      </c>
      <c r="J10" s="413">
        <v>22</v>
      </c>
      <c r="K10" s="187">
        <v>21</v>
      </c>
      <c r="L10" s="187">
        <v>21</v>
      </c>
      <c r="M10" s="111"/>
      <c r="N10" s="1"/>
      <c r="O10" s="1"/>
      <c r="P10" s="1"/>
      <c r="Q10" s="1"/>
    </row>
    <row r="11" spans="1:18" hidden="1" x14ac:dyDescent="0.2">
      <c r="A11" s="270" t="s">
        <v>1</v>
      </c>
      <c r="B11" s="187">
        <v>915</v>
      </c>
      <c r="C11" s="187">
        <v>917</v>
      </c>
      <c r="D11" s="187">
        <v>1377</v>
      </c>
      <c r="E11" s="187">
        <v>1478</v>
      </c>
      <c r="F11" s="187">
        <v>1198</v>
      </c>
      <c r="G11" s="187">
        <v>1214</v>
      </c>
      <c r="H11" s="187">
        <v>725</v>
      </c>
      <c r="I11" s="187">
        <v>772</v>
      </c>
      <c r="J11" s="413">
        <v>693</v>
      </c>
      <c r="K11" s="187">
        <v>647</v>
      </c>
      <c r="L11" s="187">
        <v>647</v>
      </c>
      <c r="M11" s="111"/>
      <c r="N11" s="1"/>
      <c r="O11" s="1"/>
      <c r="P11" s="1"/>
      <c r="Q11" s="1"/>
    </row>
    <row r="12" spans="1:18" hidden="1" x14ac:dyDescent="0.2">
      <c r="A12" s="270" t="s">
        <v>8</v>
      </c>
      <c r="B12" s="187">
        <v>810</v>
      </c>
      <c r="C12" s="187">
        <v>1114</v>
      </c>
      <c r="D12" s="187">
        <v>1369</v>
      </c>
      <c r="E12" s="187">
        <v>3249</v>
      </c>
      <c r="F12" s="187">
        <v>2778</v>
      </c>
      <c r="G12" s="187">
        <v>2682</v>
      </c>
      <c r="H12" s="187">
        <v>1913</v>
      </c>
      <c r="I12" s="187">
        <v>1843</v>
      </c>
      <c r="J12" s="413">
        <v>1784</v>
      </c>
      <c r="K12" s="187">
        <v>1674</v>
      </c>
      <c r="L12" s="187">
        <v>1674</v>
      </c>
      <c r="M12" s="111"/>
      <c r="N12" s="1"/>
      <c r="O12" s="1"/>
      <c r="P12" s="1"/>
      <c r="Q12" s="1"/>
    </row>
    <row r="13" spans="1:18" hidden="1" x14ac:dyDescent="0.2">
      <c r="A13" s="270" t="s">
        <v>37</v>
      </c>
      <c r="B13" s="187">
        <v>1041</v>
      </c>
      <c r="C13" s="187">
        <v>950</v>
      </c>
      <c r="D13" s="187">
        <v>667</v>
      </c>
      <c r="E13" s="187">
        <v>1402</v>
      </c>
      <c r="F13" s="187">
        <v>951</v>
      </c>
      <c r="G13" s="187">
        <v>1012</v>
      </c>
      <c r="H13" s="187">
        <v>707</v>
      </c>
      <c r="I13" s="187">
        <v>655</v>
      </c>
      <c r="J13" s="413">
        <v>662</v>
      </c>
      <c r="K13" s="187">
        <v>606</v>
      </c>
      <c r="L13" s="187">
        <v>606</v>
      </c>
      <c r="M13" s="111"/>
      <c r="N13" s="1"/>
      <c r="O13" s="1"/>
      <c r="P13" s="1"/>
      <c r="Q13" s="1"/>
    </row>
    <row r="14" spans="1:18" hidden="1" x14ac:dyDescent="0.2">
      <c r="A14" s="270" t="s">
        <v>2</v>
      </c>
      <c r="B14" s="187">
        <v>572</v>
      </c>
      <c r="C14" s="187">
        <v>518</v>
      </c>
      <c r="D14" s="187">
        <v>889</v>
      </c>
      <c r="E14" s="187">
        <v>1081</v>
      </c>
      <c r="F14" s="187">
        <v>1041</v>
      </c>
      <c r="G14" s="187">
        <v>891</v>
      </c>
      <c r="H14" s="187">
        <v>946</v>
      </c>
      <c r="I14" s="187">
        <v>693</v>
      </c>
      <c r="J14" s="413">
        <v>803</v>
      </c>
      <c r="K14" s="187">
        <v>762</v>
      </c>
      <c r="L14" s="187">
        <v>762</v>
      </c>
      <c r="M14" s="111"/>
      <c r="N14" s="1"/>
      <c r="O14" s="1"/>
      <c r="P14" s="1"/>
      <c r="Q14" s="1"/>
    </row>
    <row r="15" spans="1:18" hidden="1" x14ac:dyDescent="0.2">
      <c r="A15" s="270" t="s">
        <v>7</v>
      </c>
      <c r="B15" s="187">
        <v>1009</v>
      </c>
      <c r="C15" s="187">
        <v>870</v>
      </c>
      <c r="D15" s="187">
        <v>930</v>
      </c>
      <c r="E15" s="187">
        <v>1256</v>
      </c>
      <c r="F15" s="187">
        <v>1439</v>
      </c>
      <c r="G15" s="187">
        <v>1294</v>
      </c>
      <c r="H15" s="187">
        <v>914</v>
      </c>
      <c r="I15" s="187">
        <v>959</v>
      </c>
      <c r="J15" s="413">
        <v>1010</v>
      </c>
      <c r="K15" s="187">
        <v>858</v>
      </c>
      <c r="L15" s="187">
        <v>858</v>
      </c>
      <c r="M15" s="111"/>
      <c r="N15" s="1"/>
      <c r="O15" s="1"/>
      <c r="P15" s="1"/>
      <c r="Q15" s="1"/>
    </row>
    <row r="16" spans="1:18" hidden="1" x14ac:dyDescent="0.2">
      <c r="A16" s="270" t="s">
        <v>13</v>
      </c>
      <c r="B16" s="187">
        <v>481</v>
      </c>
      <c r="C16" s="187">
        <v>613</v>
      </c>
      <c r="D16" s="187">
        <v>442</v>
      </c>
      <c r="E16" s="187">
        <v>632</v>
      </c>
      <c r="F16" s="187">
        <v>598</v>
      </c>
      <c r="G16" s="187">
        <v>701</v>
      </c>
      <c r="H16" s="187">
        <v>644</v>
      </c>
      <c r="I16" s="187">
        <v>586</v>
      </c>
      <c r="J16" s="413">
        <v>450</v>
      </c>
      <c r="K16" s="187">
        <v>476</v>
      </c>
      <c r="L16" s="187">
        <v>476</v>
      </c>
      <c r="M16" s="111"/>
      <c r="N16" s="1"/>
      <c r="O16" s="1"/>
      <c r="P16" s="1"/>
      <c r="Q16" s="1"/>
    </row>
    <row r="17" spans="1:34" hidden="1" x14ac:dyDescent="0.2">
      <c r="A17" s="270" t="s">
        <v>15</v>
      </c>
      <c r="B17" s="187">
        <v>601</v>
      </c>
      <c r="C17" s="187">
        <v>780</v>
      </c>
      <c r="D17" s="187">
        <v>638</v>
      </c>
      <c r="E17" s="187">
        <v>1496</v>
      </c>
      <c r="F17" s="187">
        <v>1455</v>
      </c>
      <c r="G17" s="187">
        <v>1240</v>
      </c>
      <c r="H17" s="187">
        <v>871</v>
      </c>
      <c r="I17" s="187">
        <v>917</v>
      </c>
      <c r="J17" s="413">
        <v>987</v>
      </c>
      <c r="K17" s="187">
        <v>912</v>
      </c>
      <c r="L17" s="187">
        <v>912</v>
      </c>
      <c r="M17" s="111"/>
      <c r="N17" s="1"/>
      <c r="O17" s="1"/>
      <c r="P17" s="1"/>
      <c r="Q17" s="1"/>
    </row>
    <row r="18" spans="1:34" hidden="1" x14ac:dyDescent="0.2">
      <c r="A18" s="270" t="s">
        <v>14</v>
      </c>
      <c r="B18" s="187" t="s">
        <v>40</v>
      </c>
      <c r="C18" s="187" t="s">
        <v>40</v>
      </c>
      <c r="D18" s="187" t="s">
        <v>40</v>
      </c>
      <c r="E18" s="187" t="s">
        <v>40</v>
      </c>
      <c r="F18" s="187" t="s">
        <v>40</v>
      </c>
      <c r="G18" s="187" t="s">
        <v>40</v>
      </c>
      <c r="H18" s="187">
        <v>13</v>
      </c>
      <c r="I18" s="187">
        <v>72</v>
      </c>
      <c r="J18" s="413">
        <v>99</v>
      </c>
      <c r="K18" s="187">
        <v>82</v>
      </c>
      <c r="L18" s="187">
        <v>82</v>
      </c>
      <c r="M18" s="111"/>
      <c r="N18" s="1"/>
      <c r="O18" s="1"/>
      <c r="P18" s="1"/>
      <c r="Q18" s="1"/>
    </row>
    <row r="19" spans="1:34" hidden="1" x14ac:dyDescent="0.2">
      <c r="A19" s="270" t="s">
        <v>142</v>
      </c>
      <c r="B19" s="187" t="s">
        <v>40</v>
      </c>
      <c r="C19" s="187" t="s">
        <v>40</v>
      </c>
      <c r="D19" s="187" t="s">
        <v>40</v>
      </c>
      <c r="E19" s="187" t="s">
        <v>40</v>
      </c>
      <c r="F19" s="187" t="s">
        <v>40</v>
      </c>
      <c r="G19" s="187" t="s">
        <v>40</v>
      </c>
      <c r="H19" s="187" t="s">
        <v>40</v>
      </c>
      <c r="I19" s="187">
        <v>2</v>
      </c>
      <c r="J19" s="413">
        <v>10</v>
      </c>
      <c r="K19" s="187">
        <v>9</v>
      </c>
      <c r="L19" s="187">
        <v>9</v>
      </c>
      <c r="M19" s="111"/>
      <c r="N19" s="1"/>
      <c r="O19" s="1"/>
      <c r="P19" s="1"/>
      <c r="Q19" s="1"/>
    </row>
    <row r="20" spans="1:34" hidden="1" x14ac:dyDescent="0.2">
      <c r="A20" s="270" t="s">
        <v>11</v>
      </c>
      <c r="B20" s="187">
        <v>429</v>
      </c>
      <c r="C20" s="187">
        <v>256</v>
      </c>
      <c r="D20" s="187">
        <v>197</v>
      </c>
      <c r="E20" s="187">
        <v>3485</v>
      </c>
      <c r="F20" s="187">
        <v>1738</v>
      </c>
      <c r="G20" s="187">
        <v>1607</v>
      </c>
      <c r="H20" s="187">
        <v>1000</v>
      </c>
      <c r="I20" s="187">
        <v>665</v>
      </c>
      <c r="J20" s="413">
        <v>763</v>
      </c>
      <c r="K20" s="187">
        <v>727</v>
      </c>
      <c r="L20" s="187">
        <v>727</v>
      </c>
      <c r="M20" s="111"/>
      <c r="N20" s="1"/>
      <c r="O20" s="1"/>
      <c r="P20" s="1"/>
      <c r="Q20" s="1"/>
    </row>
    <row r="21" spans="1:34" hidden="1" x14ac:dyDescent="0.2">
      <c r="A21" s="270" t="s">
        <v>18</v>
      </c>
      <c r="B21" s="187" t="s">
        <v>40</v>
      </c>
      <c r="C21" s="187" t="s">
        <v>40</v>
      </c>
      <c r="D21" s="187" t="s">
        <v>40</v>
      </c>
      <c r="E21" s="187" t="s">
        <v>40</v>
      </c>
      <c r="F21" s="187" t="s">
        <v>40</v>
      </c>
      <c r="G21" s="187" t="s">
        <v>40</v>
      </c>
      <c r="H21" s="187" t="s">
        <v>40</v>
      </c>
      <c r="I21" s="187">
        <v>7</v>
      </c>
      <c r="J21" s="413">
        <v>1</v>
      </c>
      <c r="K21" s="187">
        <v>4</v>
      </c>
      <c r="L21" s="187">
        <v>4</v>
      </c>
      <c r="M21" s="111"/>
      <c r="N21" s="1"/>
      <c r="O21" s="1"/>
      <c r="P21" s="1"/>
      <c r="Q21" s="1"/>
    </row>
    <row r="22" spans="1:34" s="172" customFormat="1" ht="15" hidden="1" customHeight="1" x14ac:dyDescent="0.2">
      <c r="A22" s="270" t="s">
        <v>9</v>
      </c>
      <c r="B22" s="187">
        <v>72</v>
      </c>
      <c r="C22" s="187">
        <v>116</v>
      </c>
      <c r="D22" s="187">
        <v>107</v>
      </c>
      <c r="E22" s="187">
        <v>334</v>
      </c>
      <c r="F22" s="187">
        <v>166</v>
      </c>
      <c r="G22" s="187">
        <v>256</v>
      </c>
      <c r="H22" s="187">
        <v>151</v>
      </c>
      <c r="I22" s="187">
        <v>137</v>
      </c>
      <c r="J22" s="413">
        <v>110</v>
      </c>
      <c r="K22" s="187">
        <v>106</v>
      </c>
      <c r="L22" s="187">
        <v>106</v>
      </c>
      <c r="M22" s="111"/>
      <c r="N22" s="1"/>
      <c r="O22" s="1"/>
      <c r="P22" s="1"/>
      <c r="Q22" s="1"/>
      <c r="R22" s="171"/>
      <c r="S22" s="171"/>
      <c r="T22" s="171"/>
      <c r="U22" s="171"/>
      <c r="V22" s="171"/>
      <c r="W22" s="171"/>
      <c r="X22" s="171"/>
      <c r="Y22" s="171"/>
      <c r="Z22" s="171"/>
      <c r="AA22" s="171"/>
      <c r="AB22" s="171"/>
      <c r="AC22" s="171"/>
    </row>
    <row r="23" spans="1:34" hidden="1" x14ac:dyDescent="0.2">
      <c r="A23" s="270" t="s">
        <v>39</v>
      </c>
      <c r="B23" s="187">
        <v>795</v>
      </c>
      <c r="C23" s="187">
        <v>1141</v>
      </c>
      <c r="D23" s="187">
        <v>1280</v>
      </c>
      <c r="E23" s="187">
        <v>2650</v>
      </c>
      <c r="F23" s="187">
        <v>2189</v>
      </c>
      <c r="G23" s="187">
        <v>2270</v>
      </c>
      <c r="H23" s="187">
        <v>2007</v>
      </c>
      <c r="I23" s="187">
        <v>1856</v>
      </c>
      <c r="J23" s="413">
        <v>1653</v>
      </c>
      <c r="K23" s="187">
        <v>1624</v>
      </c>
      <c r="L23" s="187">
        <v>1624</v>
      </c>
      <c r="M23" s="111"/>
      <c r="N23" s="1"/>
      <c r="O23" s="1"/>
      <c r="P23" s="1"/>
      <c r="Q23" s="1"/>
    </row>
    <row r="24" spans="1:34" ht="21" customHeight="1" x14ac:dyDescent="0.2">
      <c r="A24" s="270" t="s">
        <v>3</v>
      </c>
      <c r="B24" s="203">
        <v>330</v>
      </c>
      <c r="C24" s="203">
        <v>510</v>
      </c>
      <c r="D24" s="203">
        <v>470</v>
      </c>
      <c r="E24" s="203">
        <v>727</v>
      </c>
      <c r="F24" s="203">
        <v>709</v>
      </c>
      <c r="G24" s="203">
        <v>909</v>
      </c>
      <c r="H24" s="203">
        <v>561</v>
      </c>
      <c r="I24" s="203">
        <v>491</v>
      </c>
      <c r="J24" s="414">
        <v>462</v>
      </c>
      <c r="K24" s="203">
        <v>472</v>
      </c>
      <c r="L24" s="203">
        <v>597</v>
      </c>
      <c r="M24" s="203">
        <v>372</v>
      </c>
      <c r="N24" s="374">
        <v>1197</v>
      </c>
      <c r="O24" s="374">
        <v>1562</v>
      </c>
      <c r="P24" s="374">
        <v>1631</v>
      </c>
      <c r="Q24" s="4">
        <v>969</v>
      </c>
    </row>
    <row r="25" spans="1:34" s="172" customFormat="1" ht="15" hidden="1" customHeight="1" x14ac:dyDescent="0.2">
      <c r="A25" s="270" t="s">
        <v>12</v>
      </c>
      <c r="B25" s="187" t="s">
        <v>40</v>
      </c>
      <c r="C25" s="187" t="s">
        <v>40</v>
      </c>
      <c r="D25" s="187" t="s">
        <v>40</v>
      </c>
      <c r="E25" s="187" t="s">
        <v>40</v>
      </c>
      <c r="F25" s="187" t="s">
        <v>40</v>
      </c>
      <c r="G25" s="187">
        <v>798</v>
      </c>
      <c r="H25" s="187">
        <v>279</v>
      </c>
      <c r="I25" s="187">
        <v>264</v>
      </c>
      <c r="J25" s="413">
        <v>365</v>
      </c>
      <c r="K25" s="187">
        <v>392</v>
      </c>
      <c r="L25" s="187">
        <v>392</v>
      </c>
      <c r="M25" s="111"/>
      <c r="N25" s="1"/>
      <c r="O25" s="1"/>
      <c r="P25" s="1"/>
      <c r="Q25" s="1"/>
      <c r="R25" s="171"/>
      <c r="S25" s="171"/>
      <c r="T25" s="171"/>
      <c r="U25" s="171"/>
      <c r="V25" s="171"/>
      <c r="W25" s="171"/>
      <c r="X25" s="171"/>
      <c r="Y25" s="171"/>
      <c r="Z25" s="171"/>
      <c r="AA25" s="171"/>
      <c r="AB25" s="171"/>
      <c r="AC25" s="171"/>
    </row>
    <row r="26" spans="1:34" s="172" customFormat="1" ht="15" hidden="1" customHeight="1" x14ac:dyDescent="0.2">
      <c r="A26" s="270" t="s">
        <v>4</v>
      </c>
      <c r="B26" s="187" t="s">
        <v>40</v>
      </c>
      <c r="C26" s="187" t="s">
        <v>40</v>
      </c>
      <c r="D26" s="187" t="s">
        <v>40</v>
      </c>
      <c r="E26" s="187" t="s">
        <v>40</v>
      </c>
      <c r="F26" s="187" t="s">
        <v>40</v>
      </c>
      <c r="G26" s="187" t="s">
        <v>40</v>
      </c>
      <c r="H26" s="187" t="s">
        <v>40</v>
      </c>
      <c r="I26" s="187">
        <v>11</v>
      </c>
      <c r="J26" s="413">
        <v>10</v>
      </c>
      <c r="K26" s="187">
        <v>8</v>
      </c>
      <c r="L26" s="187">
        <v>8</v>
      </c>
      <c r="M26" s="204"/>
      <c r="N26" s="373"/>
      <c r="O26" s="373"/>
      <c r="P26" s="373"/>
      <c r="Q26" s="373"/>
      <c r="R26" s="171"/>
      <c r="S26" s="171"/>
      <c r="T26" s="171"/>
      <c r="U26" s="171"/>
      <c r="V26" s="171"/>
      <c r="W26" s="171"/>
      <c r="X26" s="171"/>
      <c r="Y26" s="171"/>
      <c r="Z26" s="171"/>
      <c r="AA26" s="171"/>
      <c r="AB26" s="171"/>
      <c r="AC26" s="171"/>
    </row>
    <row r="27" spans="1:34" s="172" customFormat="1" ht="15" hidden="1" customHeight="1" x14ac:dyDescent="0.2">
      <c r="A27" s="270" t="s">
        <v>42</v>
      </c>
      <c r="B27" s="187" t="s">
        <v>40</v>
      </c>
      <c r="C27" s="187" t="s">
        <v>40</v>
      </c>
      <c r="D27" s="187" t="s">
        <v>40</v>
      </c>
      <c r="E27" s="187" t="s">
        <v>40</v>
      </c>
      <c r="F27" s="187" t="s">
        <v>40</v>
      </c>
      <c r="G27" s="187" t="s">
        <v>40</v>
      </c>
      <c r="H27" s="187">
        <v>17</v>
      </c>
      <c r="I27" s="187">
        <v>11</v>
      </c>
      <c r="J27" s="413">
        <v>28</v>
      </c>
      <c r="K27" s="187">
        <v>50</v>
      </c>
      <c r="L27" s="187">
        <v>50</v>
      </c>
      <c r="M27" s="204"/>
      <c r="N27" s="373"/>
      <c r="O27" s="373"/>
      <c r="P27" s="373"/>
      <c r="Q27" s="373"/>
      <c r="R27" s="171"/>
      <c r="S27" s="171"/>
      <c r="T27" s="171"/>
      <c r="U27" s="171"/>
      <c r="V27" s="171"/>
      <c r="W27" s="171"/>
      <c r="X27" s="171"/>
      <c r="Y27" s="171"/>
      <c r="Z27" s="171"/>
      <c r="AA27" s="171"/>
      <c r="AB27" s="171"/>
      <c r="AC27" s="171"/>
    </row>
    <row r="28" spans="1:34" s="172" customFormat="1" ht="21" customHeight="1" x14ac:dyDescent="0.2">
      <c r="A28" s="270" t="s">
        <v>111</v>
      </c>
      <c r="B28" s="187">
        <f>B5-B24</f>
        <v>8187</v>
      </c>
      <c r="C28" s="187">
        <f t="shared" ref="C28:N28" si="0">C5-C24</f>
        <v>8613</v>
      </c>
      <c r="D28" s="187">
        <f t="shared" si="0"/>
        <v>9484</v>
      </c>
      <c r="E28" s="187">
        <f t="shared" si="0"/>
        <v>20308</v>
      </c>
      <c r="F28" s="187">
        <f t="shared" si="0"/>
        <v>16461</v>
      </c>
      <c r="G28" s="187">
        <f t="shared" si="0"/>
        <v>17260</v>
      </c>
      <c r="H28" s="187">
        <f t="shared" si="0"/>
        <v>12802</v>
      </c>
      <c r="I28" s="187">
        <f t="shared" si="0"/>
        <v>11671</v>
      </c>
      <c r="J28" s="413">
        <f t="shared" si="0"/>
        <v>11598</v>
      </c>
      <c r="K28" s="187">
        <v>10963</v>
      </c>
      <c r="L28" s="187">
        <f t="shared" si="0"/>
        <v>14295</v>
      </c>
      <c r="M28" s="187">
        <f t="shared" si="0"/>
        <v>10505</v>
      </c>
      <c r="N28" s="374">
        <f t="shared" si="0"/>
        <v>28753</v>
      </c>
      <c r="O28" s="374">
        <f t="shared" ref="O28:P28" si="1">O5-O24</f>
        <v>41208</v>
      </c>
      <c r="P28" s="374">
        <f t="shared" si="1"/>
        <v>40214</v>
      </c>
      <c r="Q28" s="374">
        <f t="shared" ref="Q28" si="2">Q5-Q24</f>
        <v>25304</v>
      </c>
      <c r="R28" s="171"/>
      <c r="S28" s="171"/>
      <c r="T28" s="171"/>
      <c r="U28" s="171"/>
      <c r="V28" s="171"/>
      <c r="W28" s="343"/>
      <c r="X28" s="343"/>
      <c r="Y28" s="343"/>
      <c r="Z28" s="343"/>
      <c r="AA28" s="343"/>
      <c r="AB28" s="343"/>
      <c r="AC28" s="343"/>
      <c r="AD28" s="343"/>
      <c r="AE28" s="343"/>
      <c r="AF28" s="343"/>
    </row>
    <row r="29" spans="1:34" ht="5.0999999999999996" customHeight="1" x14ac:dyDescent="0.2">
      <c r="A29" s="268"/>
      <c r="B29" s="276"/>
      <c r="C29" s="205"/>
      <c r="D29" s="205"/>
      <c r="E29" s="205"/>
      <c r="F29" s="205"/>
      <c r="G29" s="205"/>
      <c r="H29" s="205"/>
      <c r="I29" s="205"/>
      <c r="J29" s="415"/>
      <c r="K29" s="205"/>
      <c r="L29" s="205"/>
      <c r="M29" s="205"/>
      <c r="N29" s="205"/>
      <c r="O29" s="205"/>
      <c r="P29" s="205"/>
      <c r="Q29" s="205"/>
      <c r="W29" s="343"/>
      <c r="X29" s="343"/>
      <c r="Y29" s="343"/>
      <c r="Z29" s="343"/>
      <c r="AA29" s="343"/>
      <c r="AB29" s="343"/>
      <c r="AC29" s="343"/>
      <c r="AD29" s="343"/>
      <c r="AE29" s="343"/>
      <c r="AF29" s="343"/>
    </row>
    <row r="30" spans="1:34" ht="11.1" customHeight="1" x14ac:dyDescent="0.2">
      <c r="A30" s="336" t="s">
        <v>340</v>
      </c>
      <c r="B30" s="304"/>
      <c r="C30" s="337"/>
      <c r="D30" s="111"/>
      <c r="E30" s="111"/>
      <c r="F30" s="111"/>
      <c r="G30" s="111"/>
      <c r="H30" s="111"/>
      <c r="M30" s="135"/>
      <c r="N30" s="135"/>
      <c r="O30" s="135"/>
      <c r="P30" s="163"/>
      <c r="Q30" s="163"/>
      <c r="R30" s="163">
        <v>2009</v>
      </c>
      <c r="S30" s="163">
        <v>2010</v>
      </c>
      <c r="T30" s="163">
        <v>2011</v>
      </c>
      <c r="U30" s="163">
        <v>2012</v>
      </c>
      <c r="V30" s="135">
        <v>2013</v>
      </c>
      <c r="W30" s="135">
        <v>2014</v>
      </c>
      <c r="X30" s="135">
        <v>2015</v>
      </c>
      <c r="Y30" s="135">
        <v>2016</v>
      </c>
      <c r="Z30" s="135">
        <v>2017</v>
      </c>
      <c r="AA30" s="135">
        <v>2018</v>
      </c>
      <c r="AB30" s="135">
        <v>2019</v>
      </c>
      <c r="AC30" s="135">
        <v>2020</v>
      </c>
      <c r="AD30" s="135">
        <v>2021</v>
      </c>
      <c r="AE30" s="135">
        <v>2022</v>
      </c>
      <c r="AF30" s="135" t="s">
        <v>334</v>
      </c>
      <c r="AG30" s="135">
        <v>2024</v>
      </c>
      <c r="AH30" s="172"/>
    </row>
    <row r="31" spans="1:34" ht="11.1" customHeight="1" x14ac:dyDescent="0.2">
      <c r="A31" s="304" t="s">
        <v>192</v>
      </c>
      <c r="B31" s="304"/>
      <c r="C31" s="337"/>
      <c r="D31" s="111"/>
      <c r="E31" s="111"/>
      <c r="F31" s="111"/>
      <c r="G31" s="111"/>
      <c r="H31" s="111"/>
      <c r="M31" s="135"/>
      <c r="N31" s="135"/>
      <c r="O31" s="135"/>
      <c r="P31" s="163"/>
      <c r="Q31" s="163"/>
      <c r="R31" s="163"/>
      <c r="S31" s="163"/>
      <c r="T31" s="163"/>
      <c r="U31" s="163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  <c r="AF31" s="135"/>
      <c r="AG31" s="135"/>
    </row>
    <row r="32" spans="1:34" ht="15" customHeight="1" x14ac:dyDescent="0.2">
      <c r="A32" s="304"/>
      <c r="B32" s="304"/>
      <c r="C32" s="337"/>
      <c r="D32" s="111"/>
      <c r="E32" s="111"/>
      <c r="F32" s="111"/>
      <c r="G32" s="111"/>
      <c r="H32" s="111"/>
      <c r="M32" s="135"/>
      <c r="N32" s="135"/>
      <c r="O32" s="135"/>
      <c r="P32" s="163"/>
      <c r="Q32" s="164" t="s">
        <v>113</v>
      </c>
      <c r="R32" s="184">
        <v>8517</v>
      </c>
      <c r="S32" s="184">
        <v>9123</v>
      </c>
      <c r="T32" s="184">
        <v>9954</v>
      </c>
      <c r="U32" s="184">
        <v>21035</v>
      </c>
      <c r="V32" s="404">
        <v>17170</v>
      </c>
      <c r="W32" s="404">
        <v>18169</v>
      </c>
      <c r="X32" s="404">
        <v>13363</v>
      </c>
      <c r="Y32" s="404">
        <v>12162</v>
      </c>
      <c r="Z32" s="404">
        <v>12060</v>
      </c>
      <c r="AA32" s="404">
        <v>11435</v>
      </c>
      <c r="AB32" s="404">
        <v>14892</v>
      </c>
      <c r="AC32" s="404">
        <v>10877</v>
      </c>
      <c r="AD32" s="404">
        <v>29950</v>
      </c>
      <c r="AE32" s="404">
        <v>42770</v>
      </c>
      <c r="AF32" s="404">
        <v>41845</v>
      </c>
      <c r="AG32" s="404">
        <v>26273</v>
      </c>
      <c r="AH32" s="172"/>
    </row>
    <row r="33" spans="1:34" ht="15" customHeight="1" x14ac:dyDescent="0.2">
      <c r="A33" s="304"/>
      <c r="B33" s="304"/>
      <c r="C33" s="337"/>
      <c r="D33" s="111"/>
      <c r="E33" s="111"/>
      <c r="F33" s="111"/>
      <c r="G33" s="111"/>
      <c r="H33" s="111"/>
      <c r="M33" s="135"/>
      <c r="N33" s="135"/>
      <c r="O33" s="135"/>
      <c r="P33" s="163"/>
      <c r="Q33" s="164" t="s">
        <v>3</v>
      </c>
      <c r="R33" s="184">
        <v>330</v>
      </c>
      <c r="S33" s="184">
        <v>510</v>
      </c>
      <c r="T33" s="184">
        <v>470</v>
      </c>
      <c r="U33" s="184">
        <v>727</v>
      </c>
      <c r="V33" s="404">
        <v>709</v>
      </c>
      <c r="W33" s="404">
        <v>909</v>
      </c>
      <c r="X33" s="404">
        <v>561</v>
      </c>
      <c r="Y33" s="404">
        <v>491</v>
      </c>
      <c r="Z33" s="404">
        <v>462</v>
      </c>
      <c r="AA33" s="404">
        <v>472</v>
      </c>
      <c r="AB33" s="404">
        <v>597</v>
      </c>
      <c r="AC33" s="404">
        <v>372</v>
      </c>
      <c r="AD33" s="404">
        <f>+N24</f>
        <v>1197</v>
      </c>
      <c r="AE33" s="404">
        <v>1562</v>
      </c>
      <c r="AF33" s="404">
        <v>1631</v>
      </c>
      <c r="AG33" s="405">
        <v>969</v>
      </c>
      <c r="AH33" s="172"/>
    </row>
    <row r="34" spans="1:34" ht="15" customHeight="1" x14ac:dyDescent="0.2">
      <c r="A34" s="304"/>
      <c r="B34" s="304"/>
      <c r="C34" s="337"/>
      <c r="D34" s="111"/>
      <c r="E34" s="111"/>
      <c r="F34" s="111"/>
      <c r="G34" s="111"/>
      <c r="H34" s="111"/>
      <c r="M34" s="135"/>
      <c r="N34" s="135"/>
      <c r="O34" s="135"/>
      <c r="P34" s="163"/>
      <c r="Q34" s="164"/>
      <c r="R34" s="163"/>
      <c r="S34" s="163"/>
      <c r="T34" s="163"/>
      <c r="U34" s="163"/>
      <c r="V34" s="163"/>
      <c r="W34" s="343"/>
      <c r="X34" s="343"/>
      <c r="Y34" s="343"/>
      <c r="Z34" s="343"/>
      <c r="AA34" s="343"/>
      <c r="AB34" s="343"/>
      <c r="AC34" s="343"/>
      <c r="AD34" s="343"/>
      <c r="AE34" s="343"/>
      <c r="AF34" s="343"/>
      <c r="AG34" s="172"/>
      <c r="AH34" s="172"/>
    </row>
    <row r="35" spans="1:34" ht="15" customHeight="1" x14ac:dyDescent="0.2">
      <c r="A35" s="304"/>
      <c r="B35" s="304"/>
      <c r="C35" s="337"/>
      <c r="D35" s="111"/>
      <c r="E35" s="111"/>
      <c r="F35" s="111"/>
      <c r="G35" s="111"/>
      <c r="H35" s="111"/>
      <c r="M35" s="135"/>
      <c r="N35" s="135"/>
      <c r="O35" s="135"/>
      <c r="P35" s="171"/>
      <c r="Q35" s="171"/>
      <c r="W35" s="343"/>
      <c r="X35" s="343"/>
      <c r="Y35" s="343"/>
      <c r="Z35" s="343"/>
      <c r="AA35" s="343"/>
      <c r="AB35" s="343"/>
      <c r="AC35" s="343"/>
      <c r="AD35" s="343"/>
      <c r="AE35" s="343"/>
      <c r="AF35" s="343"/>
      <c r="AG35" s="172"/>
    </row>
    <row r="36" spans="1:34" ht="15" customHeight="1" x14ac:dyDescent="0.2">
      <c r="A36" s="304"/>
      <c r="B36" s="304"/>
      <c r="C36" s="337"/>
      <c r="D36" s="111"/>
      <c r="E36" s="111"/>
      <c r="F36" s="111"/>
      <c r="G36" s="111"/>
      <c r="H36" s="111"/>
      <c r="M36" s="135"/>
      <c r="N36" s="135"/>
      <c r="O36" s="135"/>
      <c r="P36" s="171"/>
      <c r="Q36" s="171"/>
      <c r="W36" s="343"/>
      <c r="X36" s="343"/>
      <c r="Y36" s="343"/>
      <c r="Z36" s="343"/>
      <c r="AA36" s="343"/>
      <c r="AB36" s="343"/>
      <c r="AC36" s="343"/>
      <c r="AD36" s="343"/>
      <c r="AE36" s="343"/>
      <c r="AF36" s="343"/>
      <c r="AG36" s="172"/>
    </row>
    <row r="37" spans="1:34" ht="15" customHeight="1" x14ac:dyDescent="0.2">
      <c r="A37" s="304"/>
      <c r="B37" s="304"/>
      <c r="C37" s="337"/>
      <c r="D37" s="111"/>
      <c r="E37" s="111"/>
      <c r="F37" s="111"/>
      <c r="G37" s="111"/>
      <c r="H37" s="111"/>
      <c r="M37" s="135"/>
      <c r="N37" s="135"/>
      <c r="O37" s="135"/>
      <c r="P37" s="163"/>
      <c r="Q37" s="16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</row>
    <row r="38" spans="1:34" ht="15" customHeight="1" x14ac:dyDescent="0.2">
      <c r="A38" s="304"/>
      <c r="B38" s="304"/>
      <c r="C38" s="337"/>
      <c r="D38" s="111"/>
      <c r="E38" s="111"/>
      <c r="F38" s="111"/>
      <c r="G38" s="111"/>
      <c r="H38" s="111"/>
      <c r="M38" s="135"/>
      <c r="N38" s="135"/>
      <c r="O38" s="135"/>
      <c r="P38" s="163"/>
      <c r="Q38" s="163"/>
    </row>
    <row r="39" spans="1:34" ht="15" customHeight="1" x14ac:dyDescent="0.2">
      <c r="A39" s="304"/>
      <c r="B39" s="304"/>
      <c r="C39" s="337"/>
      <c r="D39" s="111"/>
      <c r="E39" s="111"/>
      <c r="F39" s="111"/>
      <c r="G39" s="111"/>
      <c r="H39" s="111"/>
      <c r="M39" s="135"/>
      <c r="N39" s="135"/>
      <c r="O39" s="135"/>
      <c r="P39" s="163"/>
      <c r="Q39" s="163"/>
    </row>
    <row r="40" spans="1:34" ht="15" customHeight="1" x14ac:dyDescent="0.2">
      <c r="A40" s="304"/>
      <c r="B40" s="304"/>
      <c r="C40" s="337"/>
      <c r="D40" s="111"/>
      <c r="E40" s="111"/>
      <c r="F40" s="111"/>
      <c r="G40" s="111"/>
      <c r="H40" s="111"/>
      <c r="M40" s="135"/>
      <c r="N40" s="135"/>
      <c r="O40" s="135"/>
      <c r="P40" s="163"/>
      <c r="Q40" s="163"/>
    </row>
    <row r="41" spans="1:34" ht="15" customHeight="1" x14ac:dyDescent="0.2">
      <c r="A41" s="304"/>
      <c r="B41" s="304"/>
      <c r="C41" s="337"/>
      <c r="D41" s="111"/>
      <c r="E41" s="111"/>
      <c r="F41" s="111"/>
      <c r="G41" s="111"/>
      <c r="H41" s="111"/>
      <c r="M41" s="135"/>
      <c r="N41" s="135"/>
      <c r="O41" s="135"/>
      <c r="P41" s="163"/>
      <c r="Q41" s="163"/>
    </row>
    <row r="42" spans="1:34" ht="15" customHeight="1" x14ac:dyDescent="0.2">
      <c r="A42" s="304"/>
      <c r="B42" s="304"/>
      <c r="C42" s="337"/>
      <c r="D42" s="111"/>
      <c r="E42" s="111"/>
      <c r="F42" s="111"/>
      <c r="G42" s="111"/>
      <c r="H42" s="111"/>
      <c r="M42" s="135"/>
      <c r="N42" s="135"/>
      <c r="O42" s="135"/>
      <c r="P42" s="163"/>
      <c r="Q42" s="163"/>
    </row>
    <row r="43" spans="1:34" ht="15" customHeight="1" x14ac:dyDescent="0.2">
      <c r="A43" s="304"/>
      <c r="B43" s="304"/>
      <c r="C43" s="337"/>
      <c r="D43" s="111"/>
      <c r="E43" s="111"/>
      <c r="F43" s="111"/>
      <c r="G43" s="111"/>
      <c r="H43" s="111"/>
      <c r="M43" s="135"/>
      <c r="N43" s="135"/>
      <c r="O43" s="135"/>
      <c r="P43" s="163"/>
      <c r="Q43" s="163"/>
    </row>
    <row r="44" spans="1:34" x14ac:dyDescent="0.2">
      <c r="M44" s="135"/>
      <c r="N44" s="135"/>
      <c r="O44" s="135"/>
      <c r="P44" s="163"/>
      <c r="Q44" s="163"/>
    </row>
    <row r="45" spans="1:34" x14ac:dyDescent="0.2">
      <c r="M45" s="135"/>
      <c r="N45" s="135"/>
      <c r="O45" s="135"/>
      <c r="P45" s="163"/>
      <c r="Q45" s="163"/>
    </row>
    <row r="46" spans="1:34" x14ac:dyDescent="0.2">
      <c r="M46" s="135"/>
      <c r="N46" s="135"/>
      <c r="O46" s="135"/>
      <c r="P46" s="163"/>
      <c r="Q46" s="163"/>
    </row>
    <row r="47" spans="1:34" ht="13.5" x14ac:dyDescent="0.25">
      <c r="A47" s="516" t="s">
        <v>320</v>
      </c>
      <c r="B47" s="516"/>
      <c r="C47" s="516"/>
      <c r="D47" s="516"/>
      <c r="E47" s="516"/>
      <c r="F47" s="516"/>
      <c r="G47" s="516"/>
      <c r="H47" s="516"/>
      <c r="I47" s="516"/>
      <c r="J47" s="516"/>
      <c r="K47" s="516"/>
      <c r="L47" s="516"/>
      <c r="M47" s="516"/>
      <c r="N47" s="516"/>
      <c r="O47" s="516"/>
      <c r="P47" s="516"/>
      <c r="Q47" s="516"/>
    </row>
    <row r="48" spans="1:34" ht="5.0999999999999996" customHeight="1" x14ac:dyDescent="0.2">
      <c r="A48" s="111"/>
      <c r="B48" s="111"/>
      <c r="C48" s="111"/>
      <c r="D48" s="111"/>
      <c r="E48" s="111"/>
      <c r="F48" s="111"/>
      <c r="G48" s="111"/>
      <c r="H48" s="111"/>
      <c r="M48" s="135"/>
      <c r="N48" s="135"/>
      <c r="O48" s="135"/>
      <c r="P48" s="163"/>
      <c r="Q48" s="163"/>
    </row>
    <row r="49" spans="1:32" ht="24" customHeight="1" x14ac:dyDescent="0.2">
      <c r="A49" s="265" t="s">
        <v>322</v>
      </c>
      <c r="B49" s="189">
        <v>2009</v>
      </c>
      <c r="C49" s="189">
        <v>2010</v>
      </c>
      <c r="D49" s="189">
        <v>2011</v>
      </c>
      <c r="E49" s="189">
        <v>2012</v>
      </c>
      <c r="F49" s="189">
        <v>2013</v>
      </c>
      <c r="G49" s="189">
        <v>2014</v>
      </c>
      <c r="H49" s="189">
        <v>2015</v>
      </c>
      <c r="I49" s="189">
        <v>2016</v>
      </c>
      <c r="J49" s="189">
        <v>2017</v>
      </c>
      <c r="K49" s="189">
        <v>2018</v>
      </c>
      <c r="L49" s="189">
        <v>2019</v>
      </c>
      <c r="M49" s="208">
        <v>2020</v>
      </c>
      <c r="N49" s="189">
        <v>2021</v>
      </c>
      <c r="O49" s="75">
        <v>2022</v>
      </c>
      <c r="P49" s="75">
        <v>2023</v>
      </c>
      <c r="Q49" s="75" t="s">
        <v>255</v>
      </c>
    </row>
    <row r="50" spans="1:32" ht="6.75" customHeight="1" x14ac:dyDescent="0.2">
      <c r="A50" s="331"/>
      <c r="B50" s="332"/>
      <c r="C50" s="220"/>
      <c r="D50" s="220"/>
      <c r="E50" s="220"/>
      <c r="F50" s="220"/>
      <c r="G50" s="220"/>
      <c r="H50" s="220"/>
      <c r="M50" s="135"/>
      <c r="N50" s="135"/>
      <c r="O50" s="375"/>
      <c r="P50" s="375"/>
      <c r="Q50" s="375"/>
    </row>
    <row r="51" spans="1:32" ht="21.95" customHeight="1" x14ac:dyDescent="0.2">
      <c r="A51" s="335" t="s">
        <v>204</v>
      </c>
      <c r="B51" s="202">
        <v>430199</v>
      </c>
      <c r="C51" s="202">
        <v>488779</v>
      </c>
      <c r="D51" s="202">
        <v>489401</v>
      </c>
      <c r="E51" s="202">
        <v>647739</v>
      </c>
      <c r="F51" s="202">
        <v>722097</v>
      </c>
      <c r="G51" s="202">
        <v>833836</v>
      </c>
      <c r="H51" s="202">
        <v>814533</v>
      </c>
      <c r="I51" s="202">
        <v>772120</v>
      </c>
      <c r="J51" s="202">
        <v>763367</v>
      </c>
      <c r="K51" s="202">
        <v>730206</v>
      </c>
      <c r="L51" s="202">
        <v>747540</v>
      </c>
      <c r="M51" s="202">
        <v>698206</v>
      </c>
      <c r="N51" s="202">
        <v>692075</v>
      </c>
      <c r="O51" s="55">
        <v>722193</v>
      </c>
      <c r="P51" s="55">
        <v>718752</v>
      </c>
      <c r="Q51" s="55">
        <v>782320</v>
      </c>
    </row>
    <row r="52" spans="1:32" s="172" customFormat="1" ht="21.95" customHeight="1" x14ac:dyDescent="0.2">
      <c r="A52" s="270" t="s">
        <v>3</v>
      </c>
      <c r="B52" s="188">
        <v>27072</v>
      </c>
      <c r="C52" s="188">
        <v>31163</v>
      </c>
      <c r="D52" s="188">
        <v>30026</v>
      </c>
      <c r="E52" s="188">
        <v>35356</v>
      </c>
      <c r="F52" s="188">
        <v>51548</v>
      </c>
      <c r="G52" s="188">
        <v>62177</v>
      </c>
      <c r="H52" s="188">
        <v>62367</v>
      </c>
      <c r="I52" s="188">
        <v>58885</v>
      </c>
      <c r="J52" s="188">
        <v>57081</v>
      </c>
      <c r="K52" s="188">
        <v>52192</v>
      </c>
      <c r="L52" s="188">
        <v>51216</v>
      </c>
      <c r="M52" s="188">
        <v>46133</v>
      </c>
      <c r="N52" s="188">
        <v>44219</v>
      </c>
      <c r="O52" s="54">
        <v>43838</v>
      </c>
      <c r="P52" s="54">
        <v>41748</v>
      </c>
      <c r="Q52" s="54">
        <v>42540</v>
      </c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</row>
    <row r="53" spans="1:32" s="172" customFormat="1" ht="21.95" customHeight="1" x14ac:dyDescent="0.2">
      <c r="A53" s="270" t="s">
        <v>111</v>
      </c>
      <c r="B53" s="188">
        <f t="shared" ref="B53:N53" si="3">B51-B52</f>
        <v>403127</v>
      </c>
      <c r="C53" s="188">
        <f t="shared" si="3"/>
        <v>457616</v>
      </c>
      <c r="D53" s="188">
        <f t="shared" si="3"/>
        <v>459375</v>
      </c>
      <c r="E53" s="188">
        <f t="shared" si="3"/>
        <v>612383</v>
      </c>
      <c r="F53" s="188">
        <f t="shared" si="3"/>
        <v>670549</v>
      </c>
      <c r="G53" s="188">
        <f t="shared" si="3"/>
        <v>771659</v>
      </c>
      <c r="H53" s="188">
        <f t="shared" si="3"/>
        <v>752166</v>
      </c>
      <c r="I53" s="188">
        <f t="shared" si="3"/>
        <v>713235</v>
      </c>
      <c r="J53" s="188">
        <f t="shared" si="3"/>
        <v>706286</v>
      </c>
      <c r="K53" s="188">
        <f t="shared" ref="K53" si="4">K51-K52</f>
        <v>678014</v>
      </c>
      <c r="L53" s="188">
        <f t="shared" si="3"/>
        <v>696324</v>
      </c>
      <c r="M53" s="188">
        <f t="shared" si="3"/>
        <v>652073</v>
      </c>
      <c r="N53" s="188">
        <f t="shared" si="3"/>
        <v>647856</v>
      </c>
      <c r="O53" s="54">
        <f t="shared" ref="O53:P53" si="5">O51-O52</f>
        <v>678355</v>
      </c>
      <c r="P53" s="54">
        <f t="shared" si="5"/>
        <v>677004</v>
      </c>
      <c r="Q53" s="54">
        <f t="shared" ref="Q53" si="6">Q51-Q52</f>
        <v>739780</v>
      </c>
      <c r="R53" s="171"/>
      <c r="S53" s="171"/>
      <c r="T53" s="171"/>
    </row>
    <row r="54" spans="1:32" ht="6.75" customHeight="1" x14ac:dyDescent="0.2">
      <c r="A54" s="268"/>
      <c r="B54" s="276"/>
      <c r="C54" s="206"/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  <c r="O54" s="89"/>
      <c r="P54" s="89"/>
      <c r="Q54" s="89"/>
      <c r="U54" s="172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</row>
    <row r="55" spans="1:32" s="295" customFormat="1" ht="11.1" customHeight="1" x14ac:dyDescent="0.2">
      <c r="A55" s="292" t="s">
        <v>199</v>
      </c>
      <c r="B55" s="292"/>
      <c r="C55" s="359"/>
      <c r="D55" s="359"/>
      <c r="E55" s="359"/>
      <c r="F55" s="359"/>
      <c r="G55" s="359"/>
      <c r="H55" s="359"/>
      <c r="M55" s="360"/>
      <c r="N55" s="360"/>
      <c r="O55" s="360"/>
      <c r="P55" s="361"/>
      <c r="Q55" s="361"/>
      <c r="R55" s="360"/>
      <c r="S55" s="360"/>
      <c r="T55" s="360"/>
      <c r="U55" s="362"/>
      <c r="V55" s="362"/>
      <c r="W55" s="362"/>
      <c r="X55" s="362"/>
      <c r="Y55" s="362"/>
      <c r="Z55" s="362"/>
      <c r="AA55" s="363"/>
      <c r="AB55" s="363"/>
      <c r="AC55" s="363"/>
      <c r="AD55" s="363"/>
      <c r="AE55" s="362"/>
      <c r="AF55" s="362"/>
    </row>
    <row r="56" spans="1:32" s="295" customFormat="1" ht="11.1" customHeight="1" x14ac:dyDescent="0.2">
      <c r="A56" s="336" t="s">
        <v>341</v>
      </c>
      <c r="B56" s="304"/>
      <c r="C56" s="364"/>
      <c r="D56" s="364"/>
      <c r="E56" s="364"/>
      <c r="F56" s="364"/>
      <c r="G56" s="364"/>
      <c r="H56" s="364"/>
      <c r="M56" s="406"/>
      <c r="N56" s="406"/>
      <c r="O56" s="406"/>
      <c r="P56" s="406"/>
      <c r="Q56" s="406"/>
      <c r="R56" s="406"/>
      <c r="S56" s="406"/>
      <c r="T56" s="406"/>
      <c r="U56" s="406"/>
      <c r="V56" s="406"/>
      <c r="W56" s="406"/>
      <c r="X56" s="406"/>
      <c r="Y56" s="406"/>
      <c r="Z56" s="406"/>
      <c r="AA56" s="406"/>
      <c r="AB56" s="406"/>
      <c r="AC56" s="406"/>
      <c r="AD56" s="406"/>
      <c r="AE56" s="406"/>
      <c r="AF56" s="362"/>
    </row>
    <row r="57" spans="1:32" s="295" customFormat="1" ht="11.1" customHeight="1" x14ac:dyDescent="0.2">
      <c r="A57" s="304" t="s">
        <v>192</v>
      </c>
      <c r="B57" s="304"/>
      <c r="C57" s="364"/>
      <c r="D57" s="364"/>
      <c r="E57" s="364"/>
      <c r="F57" s="364"/>
      <c r="G57" s="364"/>
      <c r="H57" s="364"/>
      <c r="M57" s="406"/>
      <c r="N57" s="406"/>
      <c r="O57" s="407"/>
      <c r="P57" s="407">
        <v>2009</v>
      </c>
      <c r="Q57" s="407">
        <v>2010</v>
      </c>
      <c r="R57" s="407">
        <v>2011</v>
      </c>
      <c r="S57" s="407">
        <v>2012</v>
      </c>
      <c r="T57" s="407">
        <v>2013</v>
      </c>
      <c r="U57" s="407">
        <v>2014</v>
      </c>
      <c r="V57" s="407">
        <v>2015</v>
      </c>
      <c r="W57" s="407">
        <v>2016</v>
      </c>
      <c r="X57" s="407">
        <v>2017</v>
      </c>
      <c r="Y57" s="407">
        <v>2018</v>
      </c>
      <c r="Z57" s="407">
        <v>2019</v>
      </c>
      <c r="AA57" s="407">
        <v>2020</v>
      </c>
      <c r="AB57" s="407">
        <v>2021</v>
      </c>
      <c r="AC57" s="408">
        <v>2022</v>
      </c>
      <c r="AD57" s="408">
        <v>2023</v>
      </c>
      <c r="AE57" s="408" t="str">
        <f>+Q49</f>
        <v>2024 a/</v>
      </c>
      <c r="AF57" s="362"/>
    </row>
    <row r="58" spans="1:32" x14ac:dyDescent="0.2">
      <c r="M58" s="135"/>
      <c r="N58" s="135"/>
      <c r="O58" s="404" t="s">
        <v>113</v>
      </c>
      <c r="P58" s="404">
        <v>430199</v>
      </c>
      <c r="Q58" s="404">
        <v>488779</v>
      </c>
      <c r="R58" s="404">
        <v>489401</v>
      </c>
      <c r="S58" s="404">
        <v>647739</v>
      </c>
      <c r="T58" s="404">
        <v>722097</v>
      </c>
      <c r="U58" s="404">
        <v>833836</v>
      </c>
      <c r="V58" s="404">
        <v>814533</v>
      </c>
      <c r="W58" s="404">
        <v>772120</v>
      </c>
      <c r="X58" s="404">
        <v>763367</v>
      </c>
      <c r="Y58" s="404">
        <v>730206</v>
      </c>
      <c r="Z58" s="404">
        <v>747540</v>
      </c>
      <c r="AA58" s="409">
        <v>698206</v>
      </c>
      <c r="AB58" s="409">
        <v>679511</v>
      </c>
      <c r="AC58" s="410">
        <f t="shared" ref="AC58:AE59" si="7">+O51</f>
        <v>722193</v>
      </c>
      <c r="AD58" s="410">
        <f t="shared" si="7"/>
        <v>718752</v>
      </c>
      <c r="AE58" s="410">
        <f t="shared" si="7"/>
        <v>782320</v>
      </c>
      <c r="AF58" s="172"/>
    </row>
    <row r="59" spans="1:32" x14ac:dyDescent="0.2">
      <c r="M59" s="135"/>
      <c r="N59" s="135"/>
      <c r="O59" s="404" t="s">
        <v>3</v>
      </c>
      <c r="P59" s="404">
        <v>27072</v>
      </c>
      <c r="Q59" s="404">
        <v>31163</v>
      </c>
      <c r="R59" s="404">
        <v>30026</v>
      </c>
      <c r="S59" s="404">
        <v>35356</v>
      </c>
      <c r="T59" s="404">
        <v>51548</v>
      </c>
      <c r="U59" s="404">
        <v>62177</v>
      </c>
      <c r="V59" s="404">
        <v>62367</v>
      </c>
      <c r="W59" s="404">
        <v>58885</v>
      </c>
      <c r="X59" s="404">
        <v>57081</v>
      </c>
      <c r="Y59" s="404">
        <v>52192</v>
      </c>
      <c r="Z59" s="404">
        <v>51216</v>
      </c>
      <c r="AA59" s="411">
        <v>46133</v>
      </c>
      <c r="AB59" s="411">
        <f>+N52</f>
        <v>44219</v>
      </c>
      <c r="AC59" s="411">
        <f t="shared" si="7"/>
        <v>43838</v>
      </c>
      <c r="AD59" s="411">
        <f t="shared" si="7"/>
        <v>41748</v>
      </c>
      <c r="AE59" s="411">
        <f t="shared" si="7"/>
        <v>42540</v>
      </c>
      <c r="AF59" s="172"/>
    </row>
    <row r="60" spans="1:32" x14ac:dyDescent="0.2">
      <c r="M60" s="171"/>
      <c r="N60" s="163"/>
      <c r="O60" s="163"/>
      <c r="P60" s="163"/>
      <c r="Q60" s="163"/>
      <c r="R60" s="163"/>
      <c r="S60" s="163"/>
      <c r="T60" s="163"/>
      <c r="U60" s="135"/>
      <c r="V60" s="135"/>
      <c r="W60" s="135"/>
      <c r="X60" s="135"/>
      <c r="Y60" s="135"/>
      <c r="Z60" s="135"/>
      <c r="AA60" s="135"/>
      <c r="AB60" s="135"/>
      <c r="AC60" s="135"/>
      <c r="AD60" s="135"/>
      <c r="AE60" s="135"/>
      <c r="AF60" s="172"/>
    </row>
    <row r="61" spans="1:32" x14ac:dyDescent="0.2">
      <c r="M61" s="171"/>
      <c r="N61" s="163"/>
      <c r="O61" s="163"/>
      <c r="P61" s="163"/>
      <c r="Q61" s="338"/>
      <c r="R61" s="338"/>
      <c r="S61" s="163"/>
      <c r="T61" s="163"/>
      <c r="U61" s="135"/>
      <c r="V61" s="135"/>
      <c r="W61" s="135"/>
      <c r="X61" s="135"/>
      <c r="Y61" s="135"/>
      <c r="Z61" s="135"/>
      <c r="AA61" s="135"/>
      <c r="AB61" s="135"/>
      <c r="AC61" s="135"/>
      <c r="AD61" s="135"/>
      <c r="AE61" s="135"/>
      <c r="AF61" s="172"/>
    </row>
    <row r="62" spans="1:32" x14ac:dyDescent="0.2">
      <c r="N62" s="339"/>
      <c r="O62" s="163"/>
      <c r="P62" s="340"/>
      <c r="Q62" s="339"/>
      <c r="R62" s="341"/>
      <c r="S62" s="342"/>
      <c r="T62" s="341"/>
      <c r="U62" s="172"/>
      <c r="V62" s="172"/>
      <c r="W62" s="172"/>
      <c r="X62" s="172"/>
      <c r="Y62" s="172"/>
      <c r="Z62" s="172"/>
      <c r="AA62" s="172"/>
      <c r="AB62" s="172"/>
      <c r="AC62" s="172"/>
      <c r="AD62" s="172"/>
      <c r="AE62" s="172"/>
      <c r="AF62" s="172"/>
    </row>
    <row r="63" spans="1:32" x14ac:dyDescent="0.2">
      <c r="N63" s="207"/>
      <c r="O63" s="343"/>
      <c r="P63" s="344"/>
      <c r="Q63" s="207"/>
      <c r="R63" s="345"/>
      <c r="S63" s="346"/>
      <c r="T63" s="345"/>
      <c r="U63" s="172"/>
      <c r="V63" s="172"/>
      <c r="W63" s="172"/>
      <c r="X63" s="172"/>
      <c r="Y63" s="172"/>
      <c r="Z63" s="172"/>
      <c r="AA63" s="172"/>
      <c r="AB63" s="172"/>
      <c r="AC63" s="172"/>
      <c r="AD63" s="172"/>
      <c r="AE63" s="172"/>
      <c r="AF63" s="172"/>
    </row>
    <row r="64" spans="1:32" x14ac:dyDescent="0.2">
      <c r="N64" s="207"/>
      <c r="O64" s="343"/>
      <c r="P64" s="344"/>
      <c r="Q64" s="207"/>
      <c r="R64" s="345"/>
      <c r="S64" s="346"/>
      <c r="T64" s="345"/>
      <c r="U64" s="172"/>
      <c r="V64" s="172"/>
      <c r="W64" s="172"/>
      <c r="X64" s="172"/>
      <c r="Y64" s="172"/>
      <c r="Z64" s="172"/>
      <c r="AA64" s="172"/>
      <c r="AB64" s="172"/>
      <c r="AC64" s="172"/>
      <c r="AD64" s="172"/>
      <c r="AE64" s="172"/>
      <c r="AF64" s="172"/>
    </row>
    <row r="65" spans="14:32" x14ac:dyDescent="0.2">
      <c r="N65" s="207"/>
      <c r="O65" s="343"/>
      <c r="P65" s="344"/>
      <c r="Q65" s="207"/>
      <c r="R65" s="345"/>
      <c r="S65" s="346"/>
      <c r="T65" s="345"/>
      <c r="U65" s="172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  <c r="AF65" s="172"/>
    </row>
    <row r="66" spans="14:32" x14ac:dyDescent="0.2">
      <c r="N66" s="207"/>
      <c r="O66" s="343"/>
      <c r="P66" s="344"/>
      <c r="Q66" s="207"/>
      <c r="R66" s="345"/>
      <c r="S66" s="346"/>
      <c r="T66" s="345"/>
      <c r="U66" s="172"/>
      <c r="V66" s="172"/>
      <c r="W66" s="172"/>
      <c r="X66" s="172"/>
      <c r="Y66" s="172"/>
      <c r="Z66" s="172"/>
      <c r="AA66" s="172"/>
      <c r="AB66" s="172"/>
      <c r="AC66" s="172"/>
      <c r="AD66" s="172"/>
      <c r="AE66" s="172"/>
      <c r="AF66" s="172"/>
    </row>
    <row r="67" spans="14:32" x14ac:dyDescent="0.2">
      <c r="N67" s="207"/>
      <c r="O67" s="343"/>
      <c r="P67" s="344"/>
      <c r="Q67" s="207"/>
      <c r="R67" s="345"/>
      <c r="S67" s="346"/>
      <c r="T67" s="345"/>
    </row>
    <row r="68" spans="14:32" x14ac:dyDescent="0.2">
      <c r="N68" s="207"/>
      <c r="O68" s="343"/>
      <c r="P68" s="344"/>
      <c r="Q68" s="207"/>
      <c r="R68" s="345"/>
      <c r="S68" s="346"/>
      <c r="T68" s="345"/>
    </row>
    <row r="69" spans="14:32" x14ac:dyDescent="0.2">
      <c r="N69" s="207"/>
      <c r="O69" s="343"/>
      <c r="P69" s="344"/>
      <c r="Q69" s="207"/>
      <c r="R69" s="345"/>
      <c r="S69" s="346"/>
      <c r="T69" s="345"/>
    </row>
    <row r="70" spans="14:32" x14ac:dyDescent="0.2">
      <c r="N70" s="187"/>
      <c r="P70" s="347"/>
      <c r="Q70" s="187"/>
      <c r="R70" s="345"/>
      <c r="S70" s="346"/>
      <c r="T70" s="345"/>
    </row>
    <row r="71" spans="14:32" x14ac:dyDescent="0.2">
      <c r="N71" s="187"/>
      <c r="P71" s="347"/>
      <c r="Q71" s="187"/>
      <c r="R71" s="345"/>
      <c r="S71" s="346"/>
      <c r="T71" s="345"/>
    </row>
    <row r="72" spans="14:32" x14ac:dyDescent="0.2">
      <c r="N72" s="187"/>
      <c r="P72" s="347"/>
      <c r="Q72" s="187"/>
      <c r="R72" s="345"/>
      <c r="S72" s="346"/>
      <c r="T72" s="345"/>
    </row>
    <row r="73" spans="14:32" x14ac:dyDescent="0.2">
      <c r="N73" s="187"/>
      <c r="P73" s="347"/>
      <c r="Q73" s="187"/>
      <c r="R73" s="345"/>
      <c r="S73" s="346"/>
      <c r="T73" s="345"/>
    </row>
    <row r="74" spans="14:32" x14ac:dyDescent="0.2">
      <c r="N74" s="188"/>
      <c r="O74" s="202"/>
      <c r="P74" s="202"/>
      <c r="Q74" s="202"/>
      <c r="R74" s="345"/>
      <c r="S74" s="345"/>
      <c r="T74" s="345"/>
      <c r="U74" s="345"/>
      <c r="V74" s="345"/>
      <c r="W74" s="345"/>
    </row>
    <row r="75" spans="14:32" x14ac:dyDescent="0.2">
      <c r="N75" s="187"/>
      <c r="O75" s="347"/>
      <c r="P75" s="187"/>
      <c r="Q75" s="347"/>
      <c r="R75" s="346"/>
      <c r="S75" s="345"/>
    </row>
    <row r="76" spans="14:32" x14ac:dyDescent="0.2">
      <c r="N76" s="187"/>
      <c r="O76" s="347"/>
      <c r="P76" s="187"/>
      <c r="Q76" s="347"/>
      <c r="R76" s="346"/>
      <c r="S76" s="345"/>
    </row>
    <row r="77" spans="14:32" x14ac:dyDescent="0.2">
      <c r="N77" s="194"/>
      <c r="O77" s="188"/>
      <c r="P77" s="188"/>
      <c r="Q77" s="188"/>
      <c r="R77" s="348"/>
      <c r="S77" s="348"/>
      <c r="T77" s="348"/>
      <c r="U77" s="348"/>
      <c r="V77" s="348"/>
      <c r="W77" s="348"/>
    </row>
  </sheetData>
  <mergeCells count="2">
    <mergeCell ref="A1:Q1"/>
    <mergeCell ref="A47:Q47"/>
  </mergeCells>
  <printOptions horizontalCentered="1"/>
  <pageMargins left="0.78740157480314965" right="0.78740157480314965" top="0.98425196850393704" bottom="0.98425196850393704" header="0.31496062992125984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4</vt:i4>
      </vt:variant>
    </vt:vector>
  </HeadingPairs>
  <TitlesOfParts>
    <vt:vector size="15" baseType="lpstr">
      <vt:lpstr>Desarrollo Social</vt:lpstr>
      <vt:lpstr> 9.1-9.2</vt:lpstr>
      <vt:lpstr>9.2 Está en el cuadro anterior</vt:lpstr>
      <vt:lpstr>9.3</vt:lpstr>
      <vt:lpstr> 9.4 (Oculto)</vt:lpstr>
      <vt:lpstr>9.4</vt:lpstr>
      <vt:lpstr>9.5 - 9.8</vt:lpstr>
      <vt:lpstr>9.9</vt:lpstr>
      <vt:lpstr>9.10- 9.11</vt:lpstr>
      <vt:lpstr>9.12 - 9.16</vt:lpstr>
      <vt:lpstr>Hoja1</vt:lpstr>
      <vt:lpstr>' 9.1-9.2'!Área_de_impresión</vt:lpstr>
      <vt:lpstr>'9.10- 9.11'!Área_de_impresión</vt:lpstr>
      <vt:lpstr>'9.12 - 9.16'!Área_de_impresión</vt:lpstr>
      <vt:lpstr>'9.9'!Área_de_impresión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Usuario</cp:lastModifiedBy>
  <cp:lastPrinted>2023-01-06T21:19:32Z</cp:lastPrinted>
  <dcterms:created xsi:type="dcterms:W3CDTF">2008-03-20T00:36:52Z</dcterms:created>
  <dcterms:modified xsi:type="dcterms:W3CDTF">2025-01-27T21:30:32Z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