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\\Wgquispe\waldir 2024\COMPENDIOS PUNO\COMPENDIO_PUNO_2024\EXCEL INEI LIMA\"/>
    </mc:Choice>
  </mc:AlternateContent>
  <bookViews>
    <workbookView xWindow="0" yWindow="0" windowWidth="28800" windowHeight="12435" tabRatio="814"/>
  </bookViews>
  <sheets>
    <sheet name="CONSTRUCCION" sheetId="14" r:id="rId1"/>
    <sheet name=" 17.1" sheetId="1" r:id="rId2"/>
    <sheet name="17.2" sheetId="5" r:id="rId3"/>
    <sheet name="17.3" sheetId="15" r:id="rId4"/>
    <sheet name="17.4" sheetId="10" r:id="rId5"/>
    <sheet name="17.5" sheetId="19" r:id="rId6"/>
    <sheet name="17.6" sheetId="20" r:id="rId7"/>
    <sheet name="17.7" sheetId="8" r:id="rId8"/>
    <sheet name="17.8" sheetId="16" r:id="rId9"/>
    <sheet name="17.9" sheetId="17" r:id="rId10"/>
    <sheet name="17.10" sheetId="18" r:id="rId11"/>
    <sheet name="17.11" sheetId="13" r:id="rId12"/>
  </sheets>
  <definedNames>
    <definedName name="_xlnm.Print_Area" localSheetId="1">' 17.1'!$A$2:$M$49</definedName>
    <definedName name="_xlnm.Print_Area" localSheetId="11">'17.11'!$A$1:$X$59</definedName>
    <definedName name="_xlnm.Print_Area" localSheetId="2">'17.2'!$A$1:$H$189</definedName>
    <definedName name="_xlnm.Print_Area" localSheetId="4">'17.4'!$A$1:$J$72</definedName>
    <definedName name="_xlnm.Print_Area" localSheetId="5">'17.5'!$A$1:$J$207</definedName>
    <definedName name="_xlnm.Print_Area" localSheetId="6">'17.6'!$A$1:$H$102</definedName>
    <definedName name="_xlnm.Print_Area" localSheetId="7">'17.7'!$A$1:$K$90</definedName>
  </definedNames>
  <calcPr calcId="152511"/>
</workbook>
</file>

<file path=xl/calcChain.xml><?xml version="1.0" encoding="utf-8"?>
<calcChain xmlns="http://schemas.openxmlformats.org/spreadsheetml/2006/main">
  <c r="A30" i="18" l="1"/>
  <c r="A29" i="18"/>
  <c r="G27" i="17"/>
  <c r="G26" i="17"/>
  <c r="K80" i="16"/>
  <c r="K79" i="16"/>
  <c r="K1" i="19"/>
  <c r="A14" i="10"/>
  <c r="A7" i="14" l="1"/>
  <c r="B22" i="20"/>
  <c r="B9" i="20"/>
  <c r="B26" i="20"/>
  <c r="B25" i="20"/>
  <c r="B24" i="20"/>
  <c r="B23" i="20"/>
  <c r="B21" i="20"/>
  <c r="B20" i="20"/>
  <c r="B19" i="20"/>
  <c r="B17" i="20"/>
  <c r="B16" i="20"/>
  <c r="B15" i="20"/>
  <c r="B14" i="20"/>
  <c r="B13" i="20"/>
  <c r="B12" i="20"/>
  <c r="B11" i="20"/>
  <c r="B10" i="20"/>
  <c r="F10" i="20"/>
  <c r="F11" i="20"/>
  <c r="F12" i="20"/>
  <c r="F13" i="20"/>
  <c r="F14" i="20"/>
  <c r="F15" i="20"/>
  <c r="F16" i="20"/>
  <c r="F17" i="20"/>
  <c r="F19" i="20"/>
  <c r="F20" i="20"/>
  <c r="F21" i="20"/>
  <c r="F22" i="20"/>
  <c r="F23" i="20"/>
  <c r="F24" i="20"/>
  <c r="F25" i="20"/>
  <c r="F26" i="20"/>
  <c r="F9" i="20"/>
  <c r="N6" i="8"/>
  <c r="L6" i="8"/>
  <c r="H6" i="8"/>
  <c r="J6" i="8"/>
  <c r="K6" i="8"/>
  <c r="M6" i="8"/>
  <c r="D63" i="16"/>
  <c r="D64" i="16"/>
  <c r="D65" i="16"/>
  <c r="D66" i="16"/>
  <c r="D67" i="16"/>
  <c r="D68" i="16"/>
  <c r="D69" i="16"/>
  <c r="D70" i="16"/>
  <c r="D71" i="16"/>
  <c r="D72" i="16"/>
  <c r="D73" i="16"/>
  <c r="D74" i="16"/>
  <c r="D75" i="16"/>
  <c r="B9" i="17"/>
  <c r="C9" i="17"/>
  <c r="D62" i="16" l="1"/>
  <c r="T33" i="13"/>
  <c r="S33" i="13"/>
  <c r="R33" i="13"/>
  <c r="G156" i="19"/>
  <c r="E156" i="19"/>
  <c r="R152" i="19"/>
  <c r="Q152" i="19"/>
  <c r="P152" i="19"/>
  <c r="O152" i="19"/>
  <c r="M152" i="19"/>
  <c r="L152" i="19"/>
  <c r="G152" i="19"/>
  <c r="F152" i="19"/>
  <c r="E152" i="19"/>
  <c r="D152" i="19"/>
  <c r="C152" i="19"/>
  <c r="B152" i="19"/>
  <c r="I8" i="15" l="1"/>
  <c r="H188" i="5"/>
  <c r="G188" i="5"/>
  <c r="F188" i="5"/>
  <c r="D188" i="5"/>
  <c r="E188" i="5"/>
  <c r="C188" i="5"/>
  <c r="B188" i="5"/>
  <c r="G184" i="5"/>
  <c r="E184" i="5"/>
  <c r="C184" i="5"/>
  <c r="B183" i="5"/>
  <c r="B182" i="5"/>
  <c r="B184" i="5" s="1"/>
  <c r="A9" i="14" l="1"/>
  <c r="A6" i="14" l="1"/>
  <c r="B27" i="19"/>
  <c r="C27" i="19"/>
  <c r="D27" i="19"/>
  <c r="E27" i="19"/>
  <c r="F27" i="19"/>
  <c r="G27" i="19"/>
  <c r="R156" i="19"/>
  <c r="Q156" i="19"/>
  <c r="P156" i="19"/>
  <c r="O156" i="19"/>
  <c r="M156" i="19"/>
  <c r="L156" i="19"/>
  <c r="F156" i="19"/>
  <c r="D156" i="19"/>
  <c r="C156" i="19"/>
  <c r="B156" i="19"/>
  <c r="R148" i="19"/>
  <c r="Q148" i="19"/>
  <c r="P148" i="19"/>
  <c r="O148" i="19"/>
  <c r="M148" i="19"/>
  <c r="L148" i="19"/>
  <c r="G148" i="19"/>
  <c r="F148" i="19"/>
  <c r="E148" i="19"/>
  <c r="D148" i="19"/>
  <c r="C148" i="19"/>
  <c r="B148" i="19"/>
  <c r="Q144" i="19"/>
  <c r="P144" i="19"/>
  <c r="O144" i="19"/>
  <c r="N144" i="19"/>
  <c r="M144" i="19"/>
  <c r="L144" i="19"/>
  <c r="G144" i="19"/>
  <c r="D144" i="19"/>
  <c r="Q136" i="19"/>
  <c r="P136" i="19"/>
  <c r="O136" i="19"/>
  <c r="N136" i="19"/>
  <c r="M136" i="19"/>
  <c r="L136" i="19"/>
  <c r="E136" i="19"/>
  <c r="Q108" i="19"/>
  <c r="P108" i="19"/>
  <c r="O108" i="19"/>
  <c r="N108" i="19"/>
  <c r="M108" i="19"/>
  <c r="L108" i="19"/>
  <c r="Q27" i="19"/>
  <c r="P27" i="19"/>
  <c r="O27" i="19"/>
  <c r="L27" i="19"/>
  <c r="D9" i="17"/>
  <c r="J8" i="15" l="1"/>
  <c r="B179" i="5"/>
  <c r="A10" i="14" l="1"/>
  <c r="A4" i="14"/>
  <c r="A12" i="14"/>
  <c r="A11" i="14"/>
  <c r="A8" i="14" l="1"/>
  <c r="A5" i="14"/>
  <c r="B7" i="16"/>
  <c r="C7" i="16"/>
  <c r="D7" i="16"/>
  <c r="E7" i="16"/>
  <c r="F7" i="16"/>
  <c r="G7" i="16"/>
  <c r="H7" i="16"/>
  <c r="I7" i="16"/>
  <c r="B32" i="16"/>
  <c r="C32" i="16"/>
  <c r="D32" i="16"/>
  <c r="E32" i="16"/>
  <c r="F32" i="16"/>
  <c r="G32" i="16"/>
  <c r="H32" i="16"/>
  <c r="I32" i="16"/>
  <c r="E37" i="18"/>
  <c r="D37" i="18"/>
  <c r="C37" i="18"/>
  <c r="B37" i="18"/>
  <c r="E9" i="18"/>
  <c r="D9" i="18"/>
  <c r="C9" i="18"/>
  <c r="B9" i="18"/>
  <c r="L34" i="17"/>
  <c r="J34" i="17"/>
  <c r="I34" i="17"/>
  <c r="H34" i="17"/>
  <c r="E9" i="17"/>
  <c r="R86" i="16"/>
  <c r="Q86" i="16"/>
  <c r="P86" i="16"/>
  <c r="O86" i="16"/>
  <c r="N86" i="16"/>
  <c r="M86" i="16"/>
  <c r="L86" i="16"/>
  <c r="I62" i="16"/>
  <c r="H62" i="16"/>
  <c r="G62" i="16"/>
  <c r="F62" i="16"/>
  <c r="E62" i="16"/>
  <c r="C62" i="16"/>
  <c r="B62" i="16"/>
  <c r="E8" i="15"/>
  <c r="F8" i="15"/>
  <c r="G8" i="15"/>
  <c r="H8" i="15"/>
  <c r="D8" i="15"/>
  <c r="C6" i="15"/>
  <c r="B6" i="15"/>
  <c r="C180" i="5" l="1"/>
  <c r="E180" i="5"/>
  <c r="G180" i="5"/>
  <c r="B178" i="5"/>
  <c r="B180" i="5" l="1"/>
  <c r="E176" i="5"/>
  <c r="C176" i="5"/>
  <c r="B176" i="5"/>
  <c r="E172" i="5"/>
  <c r="B172" i="5"/>
  <c r="H168" i="5"/>
  <c r="G168" i="5"/>
  <c r="F168" i="5"/>
  <c r="E168" i="5"/>
  <c r="D168" i="5"/>
  <c r="C168" i="5"/>
  <c r="B168" i="5"/>
  <c r="H141" i="5"/>
  <c r="G141" i="5"/>
  <c r="F141" i="5"/>
  <c r="E141" i="5"/>
  <c r="D141" i="5"/>
  <c r="C141" i="5"/>
  <c r="B141" i="5"/>
  <c r="G88" i="5"/>
  <c r="E88" i="5"/>
  <c r="H85" i="5"/>
  <c r="G85" i="5"/>
  <c r="F85" i="5"/>
  <c r="E85" i="5"/>
  <c r="D85" i="5"/>
  <c r="C85" i="5"/>
  <c r="B84" i="5"/>
  <c r="B83" i="5"/>
  <c r="B82" i="5"/>
  <c r="B81" i="5"/>
  <c r="B80" i="5"/>
  <c r="B85" i="5" s="1"/>
  <c r="B79" i="5"/>
  <c r="B78" i="5"/>
  <c r="B77" i="5"/>
  <c r="B76" i="5"/>
  <c r="B75" i="5"/>
  <c r="B74" i="5"/>
  <c r="B73" i="5"/>
  <c r="B72" i="5"/>
  <c r="B71" i="5"/>
  <c r="B70" i="5"/>
  <c r="B69" i="5"/>
  <c r="B68" i="5"/>
  <c r="B67" i="5"/>
  <c r="B66" i="5"/>
  <c r="B65" i="5"/>
  <c r="B64" i="5"/>
  <c r="B63" i="5"/>
  <c r="B62" i="5"/>
  <c r="B61" i="5"/>
  <c r="H58" i="5"/>
  <c r="G58" i="5"/>
  <c r="E58" i="5"/>
  <c r="D58" i="5"/>
  <c r="C58" i="5"/>
  <c r="B58" i="5"/>
  <c r="B88" i="5" l="1"/>
  <c r="B114" i="5" s="1"/>
  <c r="E114" i="5"/>
  <c r="A3" i="14" l="1"/>
  <c r="A2" i="14"/>
  <c r="E6" i="8" l="1"/>
  <c r="P33" i="13"/>
  <c r="Q33" i="13"/>
  <c r="O33" i="13" l="1"/>
  <c r="N33" i="13" l="1"/>
  <c r="M33" i="13"/>
  <c r="L33" i="13"/>
  <c r="K33" i="13"/>
  <c r="J33" i="13"/>
  <c r="I33" i="13"/>
  <c r="H33" i="13"/>
  <c r="I14" i="8" l="1"/>
  <c r="I6" i="8" s="1"/>
  <c r="C31" i="5" l="1"/>
  <c r="D31" i="5"/>
  <c r="E31" i="5"/>
  <c r="F31" i="5"/>
  <c r="G31" i="5"/>
  <c r="H31" i="5"/>
  <c r="B31" i="5"/>
  <c r="G6" i="8" l="1"/>
  <c r="F6" i="8"/>
  <c r="C6" i="8"/>
  <c r="B6" i="8"/>
  <c r="G33" i="13" l="1"/>
</calcChain>
</file>

<file path=xl/sharedStrings.xml><?xml version="1.0" encoding="utf-8"?>
<sst xmlns="http://schemas.openxmlformats.org/spreadsheetml/2006/main" count="1685" uniqueCount="342">
  <si>
    <t>Total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</si>
  <si>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</si>
  <si>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</si>
  <si>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</si>
  <si>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</si>
  <si>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</si>
  <si>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</si>
  <si>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</si>
  <si>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</si>
  <si>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Setiembre</t>
  </si>
  <si>
    <t>Octubre</t>
  </si>
  <si>
    <t>Noviembre</t>
  </si>
  <si>
    <t>Diciembre</t>
  </si>
  <si>
    <t>Indicador</t>
  </si>
  <si>
    <t>VAB Construcción</t>
  </si>
  <si>
    <t>Cemento (Tonelada)</t>
  </si>
  <si>
    <t>Departamento</t>
  </si>
  <si>
    <t>-</t>
  </si>
  <si>
    <t xml:space="preserve">Total </t>
  </si>
  <si>
    <t>Terminal Terrestre</t>
  </si>
  <si>
    <t xml:space="preserve">Construcción de viviendas unifamiliares </t>
  </si>
  <si>
    <t>Construcción de viviendas multifamiliares</t>
  </si>
  <si>
    <t>Hoteles</t>
  </si>
  <si>
    <t>Restaurantes</t>
  </si>
  <si>
    <t/>
  </si>
  <si>
    <t>Asfalto (Miles de barriles)</t>
  </si>
  <si>
    <t>Crédito Complementario Techo Propio</t>
  </si>
  <si>
    <t>Áncash</t>
  </si>
  <si>
    <t>Apurímac</t>
  </si>
  <si>
    <t>Arequipa</t>
  </si>
  <si>
    <t>Ayacucho</t>
  </si>
  <si>
    <t>Cajamarca</t>
  </si>
  <si>
    <t>Callao 1/</t>
  </si>
  <si>
    <t>Cusco</t>
  </si>
  <si>
    <t>Huánuco</t>
  </si>
  <si>
    <t>Ica</t>
  </si>
  <si>
    <t>Junín</t>
  </si>
  <si>
    <t>La Libertad</t>
  </si>
  <si>
    <t>Lambayeque</t>
  </si>
  <si>
    <t>Lima</t>
  </si>
  <si>
    <t>Loreto</t>
  </si>
  <si>
    <t>Pasco</t>
  </si>
  <si>
    <t>Piura</t>
  </si>
  <si>
    <t>Puno</t>
  </si>
  <si>
    <t>San Martín</t>
  </si>
  <si>
    <t>Amazonas</t>
  </si>
  <si>
    <t>Tacna</t>
  </si>
  <si>
    <t>Tumbes</t>
  </si>
  <si>
    <t>Moquegua</t>
  </si>
  <si>
    <t>Ucayali</t>
  </si>
  <si>
    <t>Huancavelica</t>
  </si>
  <si>
    <t>Madre de Dios</t>
  </si>
  <si>
    <t>Multidepartamental</t>
  </si>
  <si>
    <t>2014 P/</t>
  </si>
  <si>
    <t xml:space="preserve">         </t>
  </si>
  <si>
    <t xml:space="preserve">Producción </t>
  </si>
  <si>
    <t xml:space="preserve">Exportación </t>
  </si>
  <si>
    <t>Importación</t>
  </si>
  <si>
    <t xml:space="preserve">Venta interna </t>
  </si>
  <si>
    <t>Programa</t>
  </si>
  <si>
    <t>Resto del país</t>
  </si>
  <si>
    <t>Despacho total 1/</t>
  </si>
  <si>
    <t>Despacho local 1/</t>
  </si>
  <si>
    <t>Consumo Interno 2/</t>
  </si>
  <si>
    <t>2/ A partir del 2011 se consideran las importaciones que ingresan al circuito económico.</t>
  </si>
  <si>
    <t>Otros 1/</t>
  </si>
  <si>
    <t>Centros y galerías comerciales, galerías feriales</t>
  </si>
  <si>
    <t>…</t>
  </si>
  <si>
    <t>Carabaya</t>
  </si>
  <si>
    <t>Chucuito</t>
  </si>
  <si>
    <t>Huancané</t>
  </si>
  <si>
    <t>Lampa</t>
  </si>
  <si>
    <t>Melgar</t>
  </si>
  <si>
    <t>Moho</t>
  </si>
  <si>
    <t>San Antonio de Putina</t>
  </si>
  <si>
    <t>Sandia</t>
  </si>
  <si>
    <t>Yunguyo</t>
  </si>
  <si>
    <t>Continúa…</t>
  </si>
  <si>
    <t>Provincia</t>
  </si>
  <si>
    <t>Municipalidades Informantes</t>
  </si>
  <si>
    <t>Unión Andina de Cementos</t>
  </si>
  <si>
    <t>Cementos Pacasmayo</t>
  </si>
  <si>
    <t>Yura</t>
  </si>
  <si>
    <t>Caliza Cemento Inca</t>
  </si>
  <si>
    <t xml:space="preserve">        (Toneladas)</t>
  </si>
  <si>
    <t>17. CONSTRUCCIÓN</t>
  </si>
  <si>
    <t>1 471</t>
  </si>
  <si>
    <t>1 197</t>
  </si>
  <si>
    <t>1 079</t>
  </si>
  <si>
    <t>1 598</t>
  </si>
  <si>
    <t>4 456</t>
  </si>
  <si>
    <t>2 233</t>
  </si>
  <si>
    <t>4 520</t>
  </si>
  <si>
    <t>2 888</t>
  </si>
  <si>
    <t>2 196</t>
  </si>
  <si>
    <t>4 935</t>
  </si>
  <si>
    <t>3 509</t>
  </si>
  <si>
    <t>4 408</t>
  </si>
  <si>
    <t>3 553</t>
  </si>
  <si>
    <t>4 370</t>
  </si>
  <si>
    <t>5 775</t>
  </si>
  <si>
    <t>3 398</t>
  </si>
  <si>
    <t>3 361</t>
  </si>
  <si>
    <t>3 400</t>
  </si>
  <si>
    <t>3 897</t>
  </si>
  <si>
    <t>3 858</t>
  </si>
  <si>
    <t>4 402</t>
  </si>
  <si>
    <t>4 121</t>
  </si>
  <si>
    <t>2 538</t>
  </si>
  <si>
    <t>1 363</t>
  </si>
  <si>
    <t>2 992</t>
  </si>
  <si>
    <t>4 782</t>
  </si>
  <si>
    <t>2 418</t>
  </si>
  <si>
    <t>1 668</t>
  </si>
  <si>
    <t>7 336</t>
  </si>
  <si>
    <t>2 749</t>
  </si>
  <si>
    <t>7 192</t>
  </si>
  <si>
    <t>4 142</t>
  </si>
  <si>
    <t>5 484</t>
  </si>
  <si>
    <t>4 656</t>
  </si>
  <si>
    <t>6 302</t>
  </si>
  <si>
    <t>7 075</t>
  </si>
  <si>
    <t>6 355</t>
  </si>
  <si>
    <t>9 025</t>
  </si>
  <si>
    <t>7 296</t>
  </si>
  <si>
    <t>5 841</t>
  </si>
  <si>
    <t>45 908</t>
  </si>
  <si>
    <t>46 517</t>
  </si>
  <si>
    <t>36 716</t>
  </si>
  <si>
    <t>49 082</t>
  </si>
  <si>
    <t>51 046</t>
  </si>
  <si>
    <t>41 663</t>
  </si>
  <si>
    <t>3 826</t>
  </si>
  <si>
    <t>3 848</t>
  </si>
  <si>
    <t>5 694</t>
  </si>
  <si>
    <t>2 826</t>
  </si>
  <si>
    <t>3 050</t>
  </si>
  <si>
    <t>7 137</t>
  </si>
  <si>
    <t>1 519</t>
  </si>
  <si>
    <t>2 338</t>
  </si>
  <si>
    <t>2 636</t>
  </si>
  <si>
    <t>1 540</t>
  </si>
  <si>
    <t>3 552</t>
  </si>
  <si>
    <t>2 511</t>
  </si>
  <si>
    <t>31 123</t>
  </si>
  <si>
    <t>4 160</t>
  </si>
  <si>
    <t>1 340</t>
  </si>
  <si>
    <t>3 460</t>
  </si>
  <si>
    <t>3 586</t>
  </si>
  <si>
    <t>1 900</t>
  </si>
  <si>
    <t>3 094</t>
  </si>
  <si>
    <t>7 859</t>
  </si>
  <si>
    <t>40 826</t>
  </si>
  <si>
    <t>5 175</t>
  </si>
  <si>
    <t>2 422</t>
  </si>
  <si>
    <t>1 630</t>
  </si>
  <si>
    <t>4 803</t>
  </si>
  <si>
    <t>2 067</t>
  </si>
  <si>
    <t>6 073</t>
  </si>
  <si>
    <t>6 533</t>
  </si>
  <si>
    <t>38 133</t>
  </si>
  <si>
    <t>6 032</t>
  </si>
  <si>
    <t>2 216</t>
  </si>
  <si>
    <t>2 502</t>
  </si>
  <si>
    <t>4 141</t>
  </si>
  <si>
    <t>2 110</t>
  </si>
  <si>
    <t>5 351</t>
  </si>
  <si>
    <t>6 596</t>
  </si>
  <si>
    <t>36 510</t>
  </si>
  <si>
    <t>4 428</t>
  </si>
  <si>
    <t>2 269</t>
  </si>
  <si>
    <t>3 774</t>
  </si>
  <si>
    <t>1 502</t>
  </si>
  <si>
    <t>1 641</t>
  </si>
  <si>
    <t>5 489</t>
  </si>
  <si>
    <t>2 790</t>
  </si>
  <si>
    <t>28 342</t>
  </si>
  <si>
    <t>3 178</t>
  </si>
  <si>
    <t>3 623</t>
  </si>
  <si>
    <t>5 760</t>
  </si>
  <si>
    <t>6 922</t>
  </si>
  <si>
    <t>2 546</t>
  </si>
  <si>
    <t>5 750</t>
  </si>
  <si>
    <t>6 018</t>
  </si>
  <si>
    <t>48 912</t>
  </si>
  <si>
    <t>5 637</t>
  </si>
  <si>
    <t>Mi Construcción</t>
  </si>
  <si>
    <t>Mi Casa Más</t>
  </si>
  <si>
    <t>Mi terreno</t>
  </si>
  <si>
    <t>Total Perú</t>
  </si>
  <si>
    <t>Resto del pais</t>
  </si>
  <si>
    <t xml:space="preserve"> -</t>
  </si>
  <si>
    <t>Cementos    Selva</t>
  </si>
  <si>
    <t xml:space="preserve">      Continúa…</t>
  </si>
  <si>
    <t>El Collao</t>
  </si>
  <si>
    <t>Resto del Pais</t>
  </si>
  <si>
    <t>Municipalidades que otorgaron licencias de edificación</t>
  </si>
  <si>
    <t>Licencias de edificación</t>
  </si>
  <si>
    <t>Municipalidades que no otorgaron licencias de edificación</t>
  </si>
  <si>
    <t>Total de Licencias de edificación</t>
  </si>
  <si>
    <t>Viviendas unifamiliares</t>
  </si>
  <si>
    <t>Viviendas multifamiliares</t>
  </si>
  <si>
    <t>Edificaciones de uso mixto con vivienda</t>
  </si>
  <si>
    <t>Centros comerciales o galerías comerciales</t>
  </si>
  <si>
    <t>Campos feriales</t>
  </si>
  <si>
    <t>Hoteles, hostales y otros establecimientos de hospedaje</t>
  </si>
  <si>
    <t>Fábricas industriales</t>
  </si>
  <si>
    <t>Locales de instituciones del Estado</t>
  </si>
  <si>
    <t>Terminales de transporte terrestre</t>
  </si>
  <si>
    <t>Otro</t>
  </si>
  <si>
    <t>Especifique</t>
  </si>
  <si>
    <t>Azangaro</t>
  </si>
  <si>
    <t>San Roman</t>
  </si>
  <si>
    <t>Vivienda</t>
  </si>
  <si>
    <t>Comercio</t>
  </si>
  <si>
    <t>Servicio</t>
  </si>
  <si>
    <t>Industria</t>
  </si>
  <si>
    <t xml:space="preserve">Otro </t>
  </si>
  <si>
    <t>Fuente: Instituto Nacional de Estadística e Informática - Registro Nacional de Municipalidades 2021.</t>
  </si>
  <si>
    <t xml:space="preserve">Total Nacional </t>
  </si>
  <si>
    <t>17.9  PUNO: LICENCIAS DE EDIFICACIÓN (CONSTRUCCIÓN) OTORGADAS POR LA MUNICIPALIDAD, SEGÚN PROVINCIAS, 2020</t>
  </si>
  <si>
    <r>
      <rPr>
        <b/>
        <sz val="7"/>
        <color theme="1"/>
        <rFont val="Arial Narrow"/>
        <family val="2"/>
      </rPr>
      <t>Nota</t>
    </r>
    <r>
      <rPr>
        <sz val="7"/>
        <color theme="1"/>
        <rFont val="Arial Narrow"/>
        <family val="2"/>
      </rPr>
      <t>: Los funcionarios municipales han registrado información actualizada disponible en su acervo documentario, como consecuencia del brote del COVID-19, el gobierno peruano emitió el D.S. Nº 044-2020 PCM, que declara Estado de Emergencia Nacional</t>
    </r>
  </si>
  <si>
    <t>Conclusión.</t>
  </si>
  <si>
    <t>1/ Otras empresas productoras e importadoras de cemento.</t>
  </si>
  <si>
    <t>Total País</t>
  </si>
  <si>
    <t>Ámbito Geográfico</t>
  </si>
  <si>
    <t xml:space="preserve">Total Pais </t>
  </si>
  <si>
    <t>Total Pais</t>
  </si>
  <si>
    <t>Total País P/</t>
  </si>
  <si>
    <t xml:space="preserve">         (Toneladas)</t>
  </si>
  <si>
    <t xml:space="preserve">        (Miles de soles)</t>
  </si>
  <si>
    <t>Tipo</t>
  </si>
  <si>
    <t xml:space="preserve">        (Tonelada)</t>
  </si>
  <si>
    <t>1/ Destinado a la construcción. No está incluido lo destinado como insumo de producción.</t>
  </si>
  <si>
    <t>Venta total 1/</t>
  </si>
  <si>
    <t>Venta local 1/</t>
  </si>
  <si>
    <t>Información disponible al 25-03-2023.</t>
  </si>
  <si>
    <t>PBI global (Millones S/)</t>
  </si>
  <si>
    <t>PBI global (Millones S/ de 2007)</t>
  </si>
  <si>
    <t>Millones S/</t>
  </si>
  <si>
    <t>Participación % en PBI global</t>
  </si>
  <si>
    <t>Millones S/ de 2007</t>
  </si>
  <si>
    <t>Variación % anual real</t>
  </si>
  <si>
    <t>Ámbito 
Geográfico</t>
  </si>
  <si>
    <t xml:space="preserve">      Conclusión.</t>
  </si>
  <si>
    <t xml:space="preserve">17.8   PUNO: LICENCIAS DE EDIFICACIÓN (CONSTRUCCIÓN) OTORGADAS POR LA MUNICIPALIDAD, SEGÚN ÁMBITO </t>
  </si>
  <si>
    <t>17.9  PUNO: LICENCIAS DE HABILITACIÓN URBANA (TIERRAS POR URBANIZAR) OTORGADAS POR LA MUNICIPALIDAD,</t>
  </si>
  <si>
    <t>17.2  PUNO: VENTA LOCAL DE CEMENTO POR EMPRESA, SEGÚN ÁMBITO GEOGRÁFICO, 2016 - 2023</t>
  </si>
  <si>
    <t>17.3  PUNO: VENTA LOCAL DE BARRAS DE CONSTRUCCIÓN Y ALAMBRÓN, SEGÚN ÁMBITO GEOGRÁFICO, 2019 - 2023</t>
  </si>
  <si>
    <t>17.4  PERÚ: CRÉDITOS DEL FONDO MIVIVIENDA, SEGÚN PROGRAMA, 2013- 2023</t>
  </si>
  <si>
    <r>
      <rPr>
        <b/>
        <sz val="7"/>
        <rFont val="Arial Narrow"/>
        <family val="2"/>
      </rPr>
      <t>Nota</t>
    </r>
    <r>
      <rPr>
        <sz val="7"/>
        <rFont val="Arial Narrow"/>
        <family val="2"/>
      </rPr>
      <t>: Los créditos totales comprenden los Programas: Nuevo Crédito MiVivienda, Crédito Complementario Techo Propio.</t>
    </r>
  </si>
  <si>
    <t>Fuente: Instituto Nacional de Estadística e Informática - Registro Nacional de Municipalidades 2023.</t>
  </si>
  <si>
    <t>1/ Comprende: Cerco perimétrico, demolición, institución educativa, entre otros.</t>
  </si>
  <si>
    <t xml:space="preserve">         SEGÚN ÁMBITO GEOGRÁFICO, 2022</t>
  </si>
  <si>
    <t xml:space="preserve">          OCUPADOS, CONSTRUIDOS O AFECTADOS EN USO, SEGÚN DISTRITO, 2022</t>
  </si>
  <si>
    <t>Motocicleta</t>
  </si>
  <si>
    <t>Auto y/o camioneta</t>
  </si>
  <si>
    <t>Volquete</t>
  </si>
  <si>
    <t>Camión recolector de basura</t>
  </si>
  <si>
    <t>Camión 1/</t>
  </si>
  <si>
    <t>Camión cisterna</t>
  </si>
  <si>
    <t>Maquinaria Pesada</t>
  </si>
  <si>
    <t>Cargador frontal</t>
  </si>
  <si>
    <t>Tractor oruga</t>
  </si>
  <si>
    <t>Retroexcavadora</t>
  </si>
  <si>
    <t>Motoniveladora</t>
  </si>
  <si>
    <t>Excavadora</t>
  </si>
  <si>
    <t>Compactadora de suelo 2/</t>
  </si>
  <si>
    <t>Otros 3/</t>
  </si>
  <si>
    <t>Operativo</t>
  </si>
  <si>
    <t>No Operativo</t>
  </si>
  <si>
    <t>Ambulancia</t>
  </si>
  <si>
    <t>Grupo Electrógeno</t>
  </si>
  <si>
    <t>Panel Solar</t>
  </si>
  <si>
    <t>Tractor agrícola</t>
  </si>
  <si>
    <t>1/ No incluye camiones recolectores de basura y camiones cisternas.</t>
  </si>
  <si>
    <t>2/ Comprende: Con rodillo liso vibratorio y/o neumático.</t>
  </si>
  <si>
    <t xml:space="preserve">17.6  PUNO: VEHÍCULOS Y MAQUINARIA PESADA OPERATIVAS Y NO OPERATIVAS QUE DISPONEN LAS </t>
  </si>
  <si>
    <t xml:space="preserve">         (Unidades)</t>
  </si>
  <si>
    <t>2023 P/</t>
  </si>
  <si>
    <t>17.7  PUNO: LICENCIAS DE EDIFICACIÓN (CONSTRUCCIÓN) OTORGADAS POR LA MUNICIPALIDAD, SEGÚN TIPO, 2013 - 2022</t>
  </si>
  <si>
    <t>17.1  PERÚ: PRINCIPALES INDICADORES DEL SECTOR CONSTRUCCIÓN, 2017 - 2023</t>
  </si>
  <si>
    <t>Locales de instituciones del 
estado</t>
  </si>
  <si>
    <t>Municipalidades que Otorgaron Licencias de Edificación</t>
  </si>
  <si>
    <t>Total de Licencias de Edificación</t>
  </si>
  <si>
    <t>Viviendas Unifamiliares</t>
  </si>
  <si>
    <t>Viviendas Multifamiliares</t>
  </si>
  <si>
    <t>Edificaciones de Uso Mixto con Vivienda</t>
  </si>
  <si>
    <t>Centros Comerciales o Galerías Comerciales</t>
  </si>
  <si>
    <t>Licencias de Edificación</t>
  </si>
  <si>
    <t>Total 
Departamento</t>
  </si>
  <si>
    <t>Campos Feriales</t>
  </si>
  <si>
    <t>Hoteles, Hostales y Otros Establecimientos de Hospedaje</t>
  </si>
  <si>
    <t>Fábricas Industriales</t>
  </si>
  <si>
    <t>Locales de Instituciones del Estado</t>
  </si>
  <si>
    <t>Terminales de Transporte Terrestre</t>
  </si>
  <si>
    <t>Municipalidades que no Otorgaron Licencias de Edificación</t>
  </si>
  <si>
    <t>Total
Departamento</t>
  </si>
  <si>
    <t>Municipalidades que Informaron que Otorgaron Licencias de Habilitación Urbana</t>
  </si>
  <si>
    <t>Total de Licencias de Habilitación Urbana</t>
  </si>
  <si>
    <t>Licencias de Habilitaciòn Urbana</t>
  </si>
  <si>
    <t>Municipalidades que no Otorgaron Licencias de Habilitación Urbana</t>
  </si>
  <si>
    <t>Municipalidades Informates</t>
  </si>
  <si>
    <t>Municipalidades que Informaron que Disponen de Terrenos para Vivienda</t>
  </si>
  <si>
    <t>Número de Terrenos</t>
  </si>
  <si>
    <t>Área Total (m²)</t>
  </si>
  <si>
    <t xml:space="preserve">17.10  PUNO: MUNICIPALIDADES QUE DISPONEN DE TERRENOS PROPIOS PARA FINES DE VIVIENDA QUE NO ESTÁN </t>
  </si>
  <si>
    <t>Número de Terrenos con Saneamiento Físico y Legal</t>
  </si>
  <si>
    <t>Número de Terrenos con Factibilidad de Servicios de Agua, Desagüe y Electricidad</t>
  </si>
  <si>
    <t>Número de Terrenos con Zonificación Compatible con Vivienda</t>
  </si>
  <si>
    <t>Municipalidades que Informaron que no Disponen de Terrenos para Vivienda</t>
  </si>
  <si>
    <t>Tipo de Terreno</t>
  </si>
  <si>
    <t xml:space="preserve">             - Información disponible al 16-03-2024.</t>
  </si>
  <si>
    <t xml:space="preserve">Fuente: Instituto Nacional de Estadística e Informática (INEI) - PERÚ: Compendio Estadístico, 2024 - Empresas 
              produtoras e Importadoras de Cemento - Ministerio de Energía y Minas - Superintendencia Nacional de </t>
  </si>
  <si>
    <t xml:space="preserve">Fuente: Instituto Nacional de Estadística e Informática (INEI) - PERÚ: Compendio Estadístico, 2024 - Empresa Productora de Cemento y Asociación de </t>
  </si>
  <si>
    <t xml:space="preserve">Fuente:  Instituto Nacional de Estadistica e Informatica (INEI) - PERÚ: Compendio Estadistico 2024 - Empresas </t>
  </si>
  <si>
    <t xml:space="preserve">Fuente: Instituto Nacional de Estadística e Informática (INEI) - PERÚ: Compendio Estadístico, 2024 - Ministerio </t>
  </si>
  <si>
    <t xml:space="preserve">               Productoras de Barras de Construcción</t>
  </si>
  <si>
    <t xml:space="preserve">              de Vivienda, Costrucción y Saneamiento. </t>
  </si>
  <si>
    <t xml:space="preserve">               Las diferencias en los totales se deben al redondeo de cifras.</t>
  </si>
  <si>
    <t xml:space="preserve">Fuente: Instituto Nacional de Estadística e Informática (INEI) - PERÚ: Compendio Estadístico, 2024 - Ministerio de </t>
  </si>
  <si>
    <t xml:space="preserve">              Vivienda, Construcción y Saneamiento.</t>
  </si>
  <si>
    <t xml:space="preserve">3/ Comprende: Asfaltadora, grúa, compactadora manual para suelo, martillo hidráulico, minicargador frontal, miniexcavadora, 
 </t>
  </si>
  <si>
    <t xml:space="preserve">                            trompo mezclador de concreto, entre otros.</t>
  </si>
  <si>
    <r>
      <rPr>
        <b/>
        <sz val="7"/>
        <rFont val="Arial Narrow"/>
        <family val="2"/>
      </rPr>
      <t>Nota:</t>
    </r>
    <r>
      <rPr>
        <sz val="7"/>
        <rFont val="Arial Narrow"/>
        <family val="2"/>
      </rPr>
      <t xml:space="preserve"> Los funcionarios municipales han registrado información actualizada disponible en su acervo documentario, como consecuencia del 
              brote del COVID-19, el gobierno peruano emitió el D.S. Nº 044-2020 PCM, que declara Estado de Emergencia Nacional.</t>
    </r>
  </si>
  <si>
    <t xml:space="preserve">            mano de obra, materiales y/o equipos.</t>
  </si>
  <si>
    <t xml:space="preserve">Fuente: Instituto Nacional de Estadística e Informática (INEI) - PERU: Compendio Estadístico, 2024 - Organismo Supervisor de las Contrataciones del </t>
  </si>
  <si>
    <r>
      <rPr>
        <b/>
        <sz val="7"/>
        <rFont val="Arial Narrow"/>
        <family val="2"/>
      </rPr>
      <t>Nota:</t>
    </r>
    <r>
      <rPr>
        <sz val="7"/>
        <rFont val="Arial Narrow"/>
        <family val="2"/>
      </rPr>
      <t xml:space="preserve"> No se dispone de información desagregada de la totalidad de empresas importadoras. Los totales pueden diferir por efecto de
          </t>
    </r>
  </si>
  <si>
    <r>
      <rPr>
        <b/>
        <sz val="7"/>
        <rFont val="Arial Narrow"/>
        <family val="2"/>
      </rPr>
      <t xml:space="preserve">Nota: </t>
    </r>
    <r>
      <rPr>
        <sz val="7"/>
        <rFont val="Arial Narrow"/>
        <family val="2"/>
      </rPr>
      <t xml:space="preserve">Se considera como "OBRAS" a la construcción, remodelación, demolición, renovación y habilitación de bienes inmuebles, tales 
         como edificaciones, estructuras, excavaciones, perforaciones, carreteras, puentes, entre otros, que requieren dirección técnica, 
         </t>
    </r>
  </si>
  <si>
    <t xml:space="preserve">             Estado - OSCE.</t>
  </si>
  <si>
    <t>Nuevo Crédito MiVivienda</t>
  </si>
  <si>
    <t>17.5  PUNO: CRÉDITOS TOTALES DEL FONDO MIVIVIENDA POR MES, SEGÚN ÁMBITO GEOGRÁFICO, 2016 - 2023</t>
  </si>
  <si>
    <t>Vehículos y Equipos</t>
  </si>
  <si>
    <t>17.11  PUNO: MONTO ADJUDICADO POR OBRAS PÚBLICAS, SEGÚN ÁMBITO GEOGRÁFICO, 2013 - 2023</t>
  </si>
  <si>
    <t>Resto del País</t>
  </si>
  <si>
    <r>
      <rPr>
        <b/>
        <sz val="7"/>
        <rFont val="Arial Narrow"/>
        <family val="2"/>
      </rPr>
      <t>Nota</t>
    </r>
    <r>
      <rPr>
        <sz val="7"/>
        <rFont val="Arial Narrow"/>
        <family val="2"/>
      </rPr>
      <t>: La información del Valor Agregado del sector de los años 2020 y 2021 son preliminares y los del 2022 y 2023 son estimados.</t>
    </r>
  </si>
  <si>
    <t xml:space="preserve">              Aduanas y de Administración Tributaria.</t>
  </si>
  <si>
    <t xml:space="preserve">        MUNICIPALIDADES, SEGÚN TIPO, 2022 - 2023</t>
  </si>
  <si>
    <t xml:space="preserve">          (Millones de soles)</t>
  </si>
  <si>
    <t xml:space="preserve"> '               redondeo de cifras.</t>
  </si>
  <si>
    <t xml:space="preserve">               Productores de Cemento.</t>
  </si>
  <si>
    <t xml:space="preserve">          GEOGRÁFICO,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</si>
</sst>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164" formatCode="_-* #,##0.00\ _€_-;\-* #,##0.00\ _€_-;_-* &quot;-&quot;??\ _€_-;_-@_-"/>
    <numFmt numFmtId="165" formatCode="0.0"/>
    <numFmt numFmtId="166" formatCode="#\ ###\ ##0"/>
    <numFmt numFmtId="167" formatCode="0.0_)"/>
    <numFmt numFmtId="168" formatCode="###\ ###,"/>
    <numFmt numFmtId="169" formatCode="#\ ###\ ###\ ##0"/>
    <numFmt numFmtId="170" formatCode="#\ ###\ ###&quot;  &quot;"/>
    <numFmt numFmtId="171" formatCode="#\ ###\ ###&quot; &quot;"/>
    <numFmt numFmtId="172" formatCode="0.00_)"/>
    <numFmt numFmtId="173" formatCode="0_)"/>
    <numFmt numFmtId="174" formatCode="###\ ###"/>
    <numFmt numFmtId="175" formatCode="#\ ##0"/>
    <numFmt numFmtId="176" formatCode="###\ ###\ ##0"/>
    <numFmt numFmtId="177" formatCode="#\ ##0.0"/>
    <numFmt numFmtId="178" formatCode="#\ ###\ ##0;[=0]\-;General"/>
    <numFmt numFmtId="179" formatCode="#\ ###\ ##0;0;&quot;-&quot;"/>
    <numFmt numFmtId="180" formatCode="#\ ##0;0;&quot;-&quot;"/>
    <numFmt numFmtId="181" formatCode="_(* #,##0.00_);_(* \(#,##0.00\);_(* &quot;-&quot;??_);_(@_)"/>
    <numFmt numFmtId="182" formatCode="###\ ###\ ##0;0;&quot;-&quot;"/>
    <numFmt numFmtId="183" formatCode="_-* #,##0\ _€_-;\-* #,##0\ _€_-;_-* &quot;-&quot;??\ _€_-;_-@_-"/>
    <numFmt numFmtId="184" formatCode="#.0\ ###\ ##0"/>
    <numFmt numFmtId="185" formatCode="_-* #,##0.00\ _P_t_s_-;\-* #,##0.00\ _P_t_s_-;_-* &quot;-&quot;??\ _P_t_s_-;_-@_-"/>
    <numFmt numFmtId="186" formatCode="0&quot;  &quot;"/>
    <numFmt numFmtId="187" formatCode="\ \ \ \ \ \ \ \ \ \ \ \ @"/>
    <numFmt numFmtId="188" formatCode="#\ ###\ ##0;;&quot;-&quot;"/>
    <numFmt numFmtId="189" formatCode="#,##0.00000"/>
  </numFmts>
  <fonts count="7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b/>
      <sz val="8"/>
      <name val="Arial Narrow"/>
      <family val="2"/>
    </font>
    <font>
      <sz val="10"/>
      <name val="Arial Narrow"/>
      <family val="2"/>
    </font>
    <font>
      <sz val="7"/>
      <name val="Arial Narrow"/>
      <family val="2"/>
    </font>
    <font>
      <sz val="12"/>
      <name val="Helv"/>
    </font>
    <font>
      <sz val="7"/>
      <name val="Arial"/>
      <family val="2"/>
    </font>
    <font>
      <sz val="7"/>
      <color indexed="8"/>
      <name val="Arial Narrow"/>
      <family val="2"/>
    </font>
    <font>
      <sz val="7"/>
      <name val="Times New Roman"/>
      <family val="1"/>
    </font>
    <font>
      <b/>
      <i/>
      <sz val="9"/>
      <name val="Arial Narrow"/>
      <family val="2"/>
    </font>
    <font>
      <i/>
      <sz val="9"/>
      <name val="Arial Narrow"/>
      <family val="2"/>
    </font>
    <font>
      <i/>
      <sz val="10"/>
      <name val="Arial Narrow"/>
      <family val="2"/>
    </font>
    <font>
      <i/>
      <sz val="8"/>
      <name val="Arial Narrow"/>
      <family val="2"/>
    </font>
    <font>
      <sz val="8"/>
      <color rgb="FFFF0000"/>
      <name val="Arial Narrow"/>
      <family val="2"/>
    </font>
    <font>
      <b/>
      <sz val="7"/>
      <name val="Arial Narrow"/>
      <family val="2"/>
    </font>
    <font>
      <sz val="7.5"/>
      <name val="Arial Narrow"/>
      <family val="2"/>
    </font>
    <font>
      <b/>
      <sz val="10"/>
      <name val="Arial"/>
      <family val="2"/>
    </font>
    <font>
      <b/>
      <sz val="6"/>
      <name val="Arial Narrow"/>
      <family val="2"/>
    </font>
    <font>
      <sz val="6"/>
      <name val="Arial Narrow"/>
      <family val="2"/>
    </font>
    <font>
      <sz val="6.5"/>
      <name val="Arial Narrow"/>
      <family val="2"/>
    </font>
    <font>
      <sz val="7"/>
      <color rgb="FFFF0000"/>
      <name val="Arial Narrow"/>
      <family val="2"/>
    </font>
    <font>
      <b/>
      <i/>
      <sz val="8"/>
      <name val="Times New Roman"/>
      <family val="1"/>
    </font>
    <font>
      <i/>
      <sz val="12"/>
      <name val="Times New Roman"/>
      <family val="1"/>
    </font>
    <font>
      <i/>
      <sz val="7"/>
      <name val="Arial Narrow"/>
      <family val="2"/>
    </font>
    <font>
      <b/>
      <sz val="11"/>
      <name val="Arial Narrow"/>
      <family val="2"/>
    </font>
    <font>
      <b/>
      <i/>
      <sz val="7"/>
      <name val="Arial Narrow"/>
      <family val="2"/>
    </font>
    <font>
      <sz val="8"/>
      <color theme="1"/>
      <name val="Arial Narrow"/>
      <family val="2"/>
    </font>
    <font>
      <u/>
      <sz val="10"/>
      <color theme="10"/>
      <name val="Arial"/>
      <family val="2"/>
    </font>
    <font>
      <i/>
      <sz val="10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8"/>
      <color rgb="FFFF0000"/>
      <name val="Arial Narrow"/>
      <family val="2"/>
    </font>
    <font>
      <sz val="11"/>
      <name val="Arial Narrow"/>
      <family val="2"/>
    </font>
    <font>
      <sz val="10"/>
      <color rgb="FFFF0000"/>
      <name val="Arial"/>
      <family val="2"/>
    </font>
    <font>
      <i/>
      <sz val="10"/>
      <color rgb="FFFF0000"/>
      <name val="Arial Narrow"/>
      <family val="2"/>
    </font>
    <font>
      <i/>
      <sz val="9"/>
      <color rgb="FFFF0000"/>
      <name val="Arial Narrow"/>
      <family val="2"/>
    </font>
    <font>
      <b/>
      <i/>
      <sz val="7"/>
      <color rgb="FFFF0000"/>
      <name val="Arial Narrow"/>
      <family val="2"/>
    </font>
    <font>
      <b/>
      <sz val="7"/>
      <color rgb="FFFF0000"/>
      <name val="Arial Narrow"/>
      <family val="2"/>
    </font>
    <font>
      <i/>
      <sz val="7"/>
      <color rgb="FFFF0000"/>
      <name val="Arial Narrow"/>
      <family val="2"/>
    </font>
    <font>
      <sz val="9"/>
      <color theme="0"/>
      <name val="Arial Narrow"/>
      <family val="2"/>
    </font>
    <font>
      <sz val="7"/>
      <color theme="0"/>
      <name val="Arial Narrow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12"/>
      <name val="Arial Narrow"/>
      <family val="2"/>
    </font>
    <font>
      <sz val="10"/>
      <color rgb="FFFF0000"/>
      <name val="Arial Narrow"/>
      <family val="2"/>
    </font>
    <font>
      <b/>
      <sz val="9"/>
      <color theme="1"/>
      <name val="Arial Narrow"/>
      <family val="2"/>
    </font>
    <font>
      <b/>
      <sz val="8"/>
      <color theme="1"/>
      <name val="Arial Narrow"/>
      <family val="2"/>
    </font>
    <font>
      <sz val="7"/>
      <color theme="1"/>
      <name val="Arial Narrow"/>
      <family val="2"/>
    </font>
    <font>
      <b/>
      <sz val="7"/>
      <color theme="1"/>
      <name val="Arial Narrow"/>
      <family val="2"/>
    </font>
    <font>
      <b/>
      <sz val="8"/>
      <color theme="1"/>
      <name val="Calibri"/>
      <family val="2"/>
      <scheme val="minor"/>
    </font>
    <font>
      <b/>
      <sz val="8"/>
      <name val="Arial"/>
      <family val="2"/>
    </font>
    <font>
      <sz val="9"/>
      <color rgb="FFFF0000"/>
      <name val="Arial Narrow"/>
      <family val="2"/>
    </font>
    <font>
      <b/>
      <sz val="9"/>
      <color rgb="FFFF0000"/>
      <name val="Arial"/>
      <family val="2"/>
    </font>
    <font>
      <b/>
      <sz val="10"/>
      <color theme="9" tint="0.79998168889431442"/>
      <name val="Arial"/>
      <family val="2"/>
    </font>
    <font>
      <b/>
      <sz val="12"/>
      <color theme="0"/>
      <name val="Arial Narrow"/>
      <family val="2"/>
    </font>
    <font>
      <u/>
      <sz val="10"/>
      <color theme="10"/>
      <name val="Arial Narrow"/>
      <family val="2"/>
    </font>
  </fonts>
  <fills count="2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8"/>
      </patternFill>
    </fill>
  </fills>
  <borders count="44">
    <border>
      <left/>
      <right/>
      <top/>
      <bottom/>
      <diagonal/>
    </border>
    <border>
      <left/>
      <right/>
      <top/>
      <bottom style="thin">
        <color indexed="49"/>
      </bottom>
      <diagonal/>
    </border>
    <border>
      <left/>
      <right style="thick">
        <color indexed="49"/>
      </right>
      <top/>
      <bottom style="thin">
        <color indexed="49"/>
      </bottom>
      <diagonal/>
    </border>
    <border>
      <left/>
      <right/>
      <top style="thin">
        <color indexed="49"/>
      </top>
      <bottom style="thin">
        <color indexed="49"/>
      </bottom>
      <diagonal/>
    </border>
    <border>
      <left/>
      <right/>
      <top/>
      <bottom style="thin">
        <color rgb="FF33CCCC"/>
      </bottom>
      <diagonal/>
    </border>
    <border>
      <left/>
      <right/>
      <top style="thin">
        <color rgb="FF33CCCC"/>
      </top>
      <bottom style="thin">
        <color rgb="FF33CCCC"/>
      </bottom>
      <diagonal/>
    </border>
    <border>
      <left/>
      <right style="thick">
        <color rgb="FF33CCCC"/>
      </right>
      <top style="thin">
        <color rgb="FF33CCCC"/>
      </top>
      <bottom/>
      <diagonal/>
    </border>
    <border>
      <left/>
      <right style="thick">
        <color rgb="FF33CCCC"/>
      </right>
      <top/>
      <bottom/>
      <diagonal/>
    </border>
    <border>
      <left/>
      <right style="thick">
        <color rgb="FF33CCCC"/>
      </right>
      <top/>
      <bottom style="thin">
        <color rgb="FF33CCCC"/>
      </bottom>
      <diagonal/>
    </border>
    <border>
      <left/>
      <right/>
      <top style="thin">
        <color rgb="FF33CCCC"/>
      </top>
      <bottom/>
      <diagonal/>
    </border>
    <border>
      <left style="thick">
        <color rgb="FF33CCCC"/>
      </left>
      <right/>
      <top style="thin">
        <color rgb="FF33CCCC"/>
      </top>
      <bottom style="thin">
        <color rgb="FF33CCCC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/>
      <diagonal/>
    </border>
    <border>
      <left style="thin">
        <color rgb="FF33CCCC"/>
      </left>
      <right style="thin">
        <color rgb="FF33CCCC"/>
      </right>
      <top style="thin">
        <color rgb="FF33CCCC"/>
      </top>
      <bottom style="thin">
        <color rgb="FF33CCCC"/>
      </bottom>
      <diagonal/>
    </border>
    <border>
      <left style="medium">
        <color rgb="FF33CCCC"/>
      </left>
      <right/>
      <top style="thin">
        <color rgb="FF33CCCC"/>
      </top>
      <bottom style="thin">
        <color rgb="FF33CCCC"/>
      </bottom>
      <diagonal/>
    </border>
    <border>
      <left style="medium">
        <color rgb="FF33CCCC"/>
      </left>
      <right/>
      <top/>
      <bottom/>
      <diagonal/>
    </border>
    <border>
      <left style="medium">
        <color rgb="FF33CCCC"/>
      </left>
      <right/>
      <top/>
      <bottom style="thin">
        <color rgb="FF33CCCC"/>
      </bottom>
      <diagonal/>
    </border>
    <border>
      <left/>
      <right style="medium">
        <color rgb="FF33CCCC"/>
      </right>
      <top style="thin">
        <color rgb="FF33CCCC"/>
      </top>
      <bottom/>
      <diagonal/>
    </border>
    <border>
      <left/>
      <right style="medium">
        <color rgb="FF33CCCC"/>
      </right>
      <top/>
      <bottom/>
      <diagonal/>
    </border>
    <border>
      <left/>
      <right style="medium">
        <color rgb="FF33CCCC"/>
      </right>
      <top/>
      <bottom style="thin">
        <color rgb="FF33CCCC"/>
      </bottom>
      <diagonal/>
    </border>
    <border>
      <left style="thin">
        <color rgb="FF33CCCC"/>
      </left>
      <right/>
      <top style="thin">
        <color rgb="FF33CCCC"/>
      </top>
      <bottom style="thin">
        <color rgb="FF33CCCC"/>
      </bottom>
      <diagonal/>
    </border>
    <border>
      <left style="thin">
        <color rgb="FF33CCCC"/>
      </left>
      <right style="thin">
        <color rgb="FF33CCCC"/>
      </right>
      <top style="thin">
        <color rgb="FF33CCCC"/>
      </top>
      <bottom/>
      <diagonal/>
    </border>
    <border>
      <left style="thin">
        <color rgb="FF33CCCC"/>
      </left>
      <right style="thin">
        <color rgb="FF33CCCC"/>
      </right>
      <top/>
      <bottom style="thin">
        <color rgb="FF33CCCC"/>
      </bottom>
      <diagonal/>
    </border>
    <border>
      <left/>
      <right style="thin">
        <color rgb="FF33CCCC"/>
      </right>
      <top style="thin">
        <color rgb="FF33CCCC"/>
      </top>
      <bottom style="thin">
        <color rgb="FF33CCCC"/>
      </bottom>
      <diagonal/>
    </border>
    <border>
      <left style="thin">
        <color rgb="FF33CCCC"/>
      </left>
      <right style="medium">
        <color rgb="FF33CCCC"/>
      </right>
      <top style="thin">
        <color rgb="FF33CCCC"/>
      </top>
      <bottom style="thin">
        <color rgb="FF33CCCC"/>
      </bottom>
      <diagonal/>
    </border>
    <border>
      <left style="thin">
        <color rgb="FF33CCCC"/>
      </left>
      <right style="medium">
        <color rgb="FF33CCCC"/>
      </right>
      <top style="thin">
        <color rgb="FF33CCCC"/>
      </top>
      <bottom/>
      <diagonal/>
    </border>
    <border>
      <left style="thin">
        <color rgb="FF33CCCC"/>
      </left>
      <right style="medium">
        <color rgb="FF33CCCC"/>
      </right>
      <top/>
      <bottom style="thin">
        <color rgb="FF33CCCC"/>
      </bottom>
      <diagonal/>
    </border>
    <border>
      <left style="medium">
        <color rgb="FF33CCCC"/>
      </left>
      <right style="thin">
        <color rgb="FF33CCCC"/>
      </right>
      <top style="thin">
        <color rgb="FF33CCCC"/>
      </top>
      <bottom/>
      <diagonal/>
    </border>
    <border>
      <left style="medium">
        <color rgb="FF33CCCC"/>
      </left>
      <right style="thin">
        <color rgb="FF33CCCC"/>
      </right>
      <top/>
      <bottom style="thin">
        <color rgb="FF33CCCC"/>
      </bottom>
      <diagonal/>
    </border>
    <border>
      <left/>
      <right style="thick">
        <color rgb="FF33CCCC"/>
      </right>
      <top style="thin">
        <color indexed="49"/>
      </top>
      <bottom/>
      <diagonal/>
    </border>
    <border>
      <left style="thick">
        <color rgb="FF33CCCC"/>
      </left>
      <right/>
      <top style="thin">
        <color rgb="FF33CCCC"/>
      </top>
      <bottom/>
      <diagonal/>
    </border>
    <border>
      <left style="thick">
        <color rgb="FF33CCCC"/>
      </left>
      <right/>
      <top/>
      <bottom style="thin">
        <color rgb="FF33CCCC"/>
      </bottom>
      <diagonal/>
    </border>
    <border>
      <left style="thick">
        <color rgb="FF33CCCC"/>
      </left>
      <right/>
      <top/>
      <bottom/>
      <diagonal/>
    </border>
  </borders>
  <cellStyleXfs count="56">
    <xf numFmtId="0" fontId="0" fillId="0" borderId="0"/>
    <xf numFmtId="0" fontId="1" fillId="0" borderId="0"/>
    <xf numFmtId="0" fontId="12" fillId="0" borderId="0"/>
    <xf numFmtId="167" fontId="9" fillId="0" borderId="0"/>
    <xf numFmtId="167" fontId="12" fillId="0" borderId="0"/>
    <xf numFmtId="0" fontId="1" fillId="0" borderId="0"/>
    <xf numFmtId="167" fontId="26" fillId="0" borderId="0"/>
    <xf numFmtId="0" fontId="1" fillId="0" borderId="0"/>
    <xf numFmtId="0" fontId="1" fillId="0" borderId="0"/>
    <xf numFmtId="181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0" borderId="0" applyNumberFormat="0" applyBorder="0" applyAlignment="0" applyProtection="0"/>
    <xf numFmtId="0" fontId="33" fillId="9" borderId="0" applyNumberFormat="0" applyBorder="0" applyAlignment="0" applyProtection="0"/>
    <xf numFmtId="0" fontId="33" fillId="15" borderId="0" applyNumberFormat="0" applyBorder="0" applyAlignment="0" applyProtection="0"/>
    <xf numFmtId="0" fontId="33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6" borderId="0" applyNumberFormat="0" applyBorder="0" applyAlignment="0" applyProtection="0"/>
    <xf numFmtId="0" fontId="34" fillId="10" borderId="0" applyNumberFormat="0" applyBorder="0" applyAlignment="0" applyProtection="0"/>
    <xf numFmtId="0" fontId="34" fillId="11" borderId="0" applyNumberFormat="0" applyBorder="0" applyAlignment="0" applyProtection="0"/>
    <xf numFmtId="0" fontId="34" fillId="19" borderId="0" applyNumberFormat="0" applyBorder="0" applyAlignment="0" applyProtection="0"/>
    <xf numFmtId="0" fontId="34" fillId="12" borderId="0" applyNumberFormat="0" applyBorder="0" applyAlignment="0" applyProtection="0"/>
    <xf numFmtId="0" fontId="35" fillId="8" borderId="0" applyNumberFormat="0" applyBorder="0" applyAlignment="0" applyProtection="0"/>
    <xf numFmtId="0" fontId="36" fillId="20" borderId="15" applyNumberFormat="0" applyAlignment="0" applyProtection="0"/>
    <xf numFmtId="0" fontId="37" fillId="21" borderId="16" applyNumberFormat="0" applyAlignment="0" applyProtection="0"/>
    <xf numFmtId="0" fontId="38" fillId="0" borderId="17" applyNumberFormat="0" applyFill="0" applyAlignment="0" applyProtection="0"/>
    <xf numFmtId="0" fontId="39" fillId="0" borderId="0" applyNumberFormat="0" applyFill="0" applyBorder="0" applyAlignment="0" applyProtection="0"/>
    <xf numFmtId="0" fontId="34" fillId="22" borderId="0" applyNumberFormat="0" applyBorder="0" applyAlignment="0" applyProtection="0"/>
    <xf numFmtId="0" fontId="34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11" borderId="0" applyNumberFormat="0" applyBorder="0" applyAlignment="0" applyProtection="0"/>
    <xf numFmtId="0" fontId="34" fillId="19" borderId="0" applyNumberFormat="0" applyBorder="0" applyAlignment="0" applyProtection="0"/>
    <xf numFmtId="0" fontId="34" fillId="25" borderId="0" applyNumberFormat="0" applyBorder="0" applyAlignment="0" applyProtection="0"/>
    <xf numFmtId="0" fontId="40" fillId="14" borderId="15" applyNumberFormat="0" applyAlignment="0" applyProtection="0"/>
    <xf numFmtId="0" fontId="41" fillId="7" borderId="0" applyNumberFormat="0" applyBorder="0" applyAlignment="0" applyProtection="0"/>
    <xf numFmtId="0" fontId="42" fillId="26" borderId="0" applyNumberFormat="0" applyBorder="0" applyAlignment="0" applyProtection="0"/>
    <xf numFmtId="0" fontId="1" fillId="27" borderId="18" applyNumberFormat="0" applyFont="0" applyAlignment="0" applyProtection="0"/>
    <xf numFmtId="0" fontId="43" fillId="20" borderId="19" applyNumberFormat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20" applyNumberFormat="0" applyFill="0" applyAlignment="0" applyProtection="0"/>
    <xf numFmtId="0" fontId="39" fillId="0" borderId="21" applyNumberFormat="0" applyFill="0" applyAlignment="0" applyProtection="0"/>
    <xf numFmtId="0" fontId="48" fillId="0" borderId="22" applyNumberFormat="0" applyFill="0" applyAlignment="0" applyProtection="0"/>
    <xf numFmtId="164" fontId="49" fillId="0" borderId="0" applyFont="0" applyFill="0" applyBorder="0" applyAlignment="0" applyProtection="0"/>
    <xf numFmtId="16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167" fontId="12" fillId="0" borderId="0"/>
  </cellStyleXfs>
  <cellXfs count="561">
    <xf numFmtId="0" fontId="0" fillId="0" borderId="0" xfId="0"/>
    <xf numFmtId="0" fontId="3" fillId="0" borderId="0" xfId="0" applyFont="1"/>
    <xf numFmtId="0" fontId="0" fillId="0" borderId="0" xfId="0" applyAlignment="1">
      <alignment horizontal="right"/>
    </xf>
    <xf numFmtId="1" fontId="11" fillId="2" borderId="0" xfId="3" applyNumberFormat="1" applyFont="1" applyFill="1" applyAlignment="1">
      <alignment vertical="center"/>
    </xf>
    <xf numFmtId="0" fontId="0" fillId="0" borderId="0" xfId="0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166" fontId="8" fillId="0" borderId="0" xfId="0" applyNumberFormat="1" applyFont="1" applyAlignment="1">
      <alignment horizontal="right" vertical="center"/>
    </xf>
    <xf numFmtId="1" fontId="8" fillId="0" borderId="0" xfId="0" applyNumberFormat="1" applyFont="1" applyAlignment="1">
      <alignment horizontal="right" vertical="center"/>
    </xf>
    <xf numFmtId="1" fontId="8" fillId="0" borderId="0" xfId="0" applyNumberFormat="1" applyFont="1" applyAlignment="1">
      <alignment vertical="center"/>
    </xf>
    <xf numFmtId="2" fontId="8" fillId="0" borderId="0" xfId="0" applyNumberFormat="1" applyFont="1" applyAlignment="1">
      <alignment horizontal="right" vertical="center"/>
    </xf>
    <xf numFmtId="0" fontId="16" fillId="0" borderId="0" xfId="0" applyFont="1" applyAlignment="1">
      <alignment vertical="center"/>
    </xf>
    <xf numFmtId="166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166" fontId="11" fillId="2" borderId="0" xfId="3" applyNumberFormat="1" applyFont="1" applyFill="1" applyAlignment="1">
      <alignment vertical="center"/>
    </xf>
    <xf numFmtId="1" fontId="5" fillId="0" borderId="0" xfId="0" applyNumberFormat="1" applyFont="1" applyAlignment="1">
      <alignment vertical="center"/>
    </xf>
    <xf numFmtId="166" fontId="3" fillId="0" borderId="0" xfId="0" applyNumberFormat="1" applyFont="1" applyAlignment="1">
      <alignment vertical="center"/>
    </xf>
    <xf numFmtId="168" fontId="11" fillId="2" borderId="0" xfId="3" applyNumberFormat="1" applyFont="1" applyFill="1" applyAlignment="1">
      <alignment vertical="center"/>
    </xf>
    <xf numFmtId="170" fontId="3" fillId="0" borderId="0" xfId="0" applyNumberFormat="1" applyFont="1" applyAlignment="1">
      <alignment vertical="center"/>
    </xf>
    <xf numFmtId="49" fontId="6" fillId="0" borderId="0" xfId="0" applyNumberFormat="1" applyFont="1" applyAlignment="1">
      <alignment horizontal="right" vertical="center"/>
    </xf>
    <xf numFmtId="0" fontId="13" fillId="0" borderId="0" xfId="2" applyFont="1" applyAlignment="1">
      <alignment horizontal="center" vertical="center"/>
    </xf>
    <xf numFmtId="0" fontId="8" fillId="0" borderId="0" xfId="2" applyFont="1" applyAlignment="1">
      <alignment vertical="center"/>
    </xf>
    <xf numFmtId="0" fontId="8" fillId="0" borderId="0" xfId="0" applyFont="1"/>
    <xf numFmtId="0" fontId="18" fillId="0" borderId="0" xfId="0" applyFont="1"/>
    <xf numFmtId="0" fontId="19" fillId="2" borderId="8" xfId="0" applyFont="1" applyFill="1" applyBorder="1"/>
    <xf numFmtId="173" fontId="6" fillId="0" borderId="0" xfId="0" quotePrefix="1" applyNumberFormat="1" applyFont="1" applyAlignment="1">
      <alignment horizontal="left" vertical="center"/>
    </xf>
    <xf numFmtId="0" fontId="22" fillId="0" borderId="0" xfId="0" applyFont="1" applyAlignment="1">
      <alignment vertical="center"/>
    </xf>
    <xf numFmtId="172" fontId="6" fillId="3" borderId="7" xfId="0" applyNumberFormat="1" applyFont="1" applyFill="1" applyBorder="1" applyAlignment="1">
      <alignment horizontal="left" vertical="center"/>
    </xf>
    <xf numFmtId="172" fontId="3" fillId="3" borderId="7" xfId="0" applyNumberFormat="1" applyFont="1" applyFill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172" fontId="3" fillId="3" borderId="8" xfId="0" applyNumberFormat="1" applyFont="1" applyFill="1" applyBorder="1" applyAlignment="1">
      <alignment horizontal="left" vertical="center"/>
    </xf>
    <xf numFmtId="173" fontId="6" fillId="0" borderId="5" xfId="4" applyNumberFormat="1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49" fontId="4" fillId="0" borderId="0" xfId="0" quotePrefix="1" applyNumberFormat="1" applyFont="1" applyAlignment="1">
      <alignment horizontal="left" vertical="center"/>
    </xf>
    <xf numFmtId="0" fontId="6" fillId="0" borderId="11" xfId="0" applyFont="1" applyBorder="1" applyAlignment="1">
      <alignment horizontal="centerContinuous" vertical="center"/>
    </xf>
    <xf numFmtId="0" fontId="16" fillId="0" borderId="11" xfId="0" applyFont="1" applyBorder="1" applyAlignment="1">
      <alignment horizontal="centerContinuous" vertical="center"/>
    </xf>
    <xf numFmtId="0" fontId="6" fillId="0" borderId="12" xfId="0" quotePrefix="1" applyFont="1" applyBorder="1" applyAlignment="1">
      <alignment horizontal="right" vertical="center" wrapText="1"/>
    </xf>
    <xf numFmtId="0" fontId="25" fillId="0" borderId="12" xfId="0" applyFont="1" applyBorder="1" applyAlignment="1">
      <alignment horizontal="right" vertical="center" wrapText="1"/>
    </xf>
    <xf numFmtId="0" fontId="6" fillId="0" borderId="12" xfId="0" applyFont="1" applyBorder="1" applyAlignment="1">
      <alignment horizontal="right" vertical="center"/>
    </xf>
    <xf numFmtId="176" fontId="6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176" fontId="3" fillId="0" borderId="0" xfId="0" applyNumberFormat="1" applyFont="1" applyAlignment="1">
      <alignment horizontal="right" vertical="center"/>
    </xf>
    <xf numFmtId="178" fontId="6" fillId="0" borderId="0" xfId="6" applyNumberFormat="1" applyFont="1" applyAlignment="1">
      <alignment horizontal="right"/>
    </xf>
    <xf numFmtId="177" fontId="3" fillId="0" borderId="0" xfId="0" applyNumberFormat="1" applyFont="1" applyAlignment="1">
      <alignment horizontal="right" vertical="center"/>
    </xf>
    <xf numFmtId="0" fontId="15" fillId="4" borderId="0" xfId="0" applyFont="1" applyFill="1" applyAlignment="1">
      <alignment vertical="center"/>
    </xf>
    <xf numFmtId="0" fontId="15" fillId="0" borderId="1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7" fillId="4" borderId="0" xfId="0" applyFont="1" applyFill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quotePrefix="1" applyFont="1" applyAlignment="1">
      <alignment horizontal="left" vertical="center"/>
    </xf>
    <xf numFmtId="0" fontId="27" fillId="0" borderId="0" xfId="0" applyFont="1" applyAlignment="1">
      <alignment vertical="center"/>
    </xf>
    <xf numFmtId="0" fontId="8" fillId="4" borderId="0" xfId="0" applyFont="1" applyFill="1" applyAlignment="1">
      <alignment vertical="center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/>
    </xf>
    <xf numFmtId="0" fontId="3" fillId="0" borderId="7" xfId="0" quotePrefix="1" applyFont="1" applyBorder="1" applyAlignment="1">
      <alignment horizontal="left" vertical="center"/>
    </xf>
    <xf numFmtId="0" fontId="15" fillId="0" borderId="8" xfId="0" applyFont="1" applyBorder="1" applyAlignment="1">
      <alignment vertical="center"/>
    </xf>
    <xf numFmtId="0" fontId="6" fillId="0" borderId="5" xfId="0" applyFont="1" applyBorder="1" applyAlignment="1">
      <alignment horizontal="right" vertical="center"/>
    </xf>
    <xf numFmtId="0" fontId="15" fillId="0" borderId="4" xfId="0" applyFont="1" applyBorder="1" applyAlignment="1">
      <alignment vertical="center"/>
    </xf>
    <xf numFmtId="1" fontId="6" fillId="0" borderId="3" xfId="0" applyNumberFormat="1" applyFont="1" applyBorder="1" applyAlignment="1">
      <alignment horizontal="right" vertical="center"/>
    </xf>
    <xf numFmtId="165" fontId="16" fillId="0" borderId="0" xfId="0" applyNumberFormat="1" applyFont="1" applyAlignment="1">
      <alignment horizontal="right" vertical="center"/>
    </xf>
    <xf numFmtId="166" fontId="3" fillId="0" borderId="1" xfId="0" applyNumberFormat="1" applyFont="1" applyBorder="1" applyAlignment="1">
      <alignment horizontal="right" vertical="center"/>
    </xf>
    <xf numFmtId="173" fontId="6" fillId="0" borderId="0" xfId="4" applyNumberFormat="1" applyFont="1" applyAlignment="1">
      <alignment horizontal="right" vertical="center"/>
    </xf>
    <xf numFmtId="0" fontId="6" fillId="2" borderId="7" xfId="0" applyFont="1" applyFill="1" applyBorder="1" applyAlignment="1">
      <alignment horizontal="center" vertical="center" wrapText="1"/>
    </xf>
    <xf numFmtId="1" fontId="6" fillId="0" borderId="0" xfId="0" applyNumberFormat="1" applyFont="1" applyAlignment="1">
      <alignment horizontal="right" vertical="center"/>
    </xf>
    <xf numFmtId="169" fontId="5" fillId="0" borderId="0" xfId="1" applyNumberFormat="1" applyFont="1" applyAlignment="1">
      <alignment horizontal="right" vertical="center"/>
    </xf>
    <xf numFmtId="0" fontId="5" fillId="0" borderId="0" xfId="2" applyFont="1" applyAlignment="1">
      <alignment horizontal="center" vertical="center"/>
    </xf>
    <xf numFmtId="0" fontId="6" fillId="0" borderId="0" xfId="0" applyFont="1" applyAlignment="1">
      <alignment horizontal="right" vertical="center" wrapText="1"/>
    </xf>
    <xf numFmtId="166" fontId="6" fillId="0" borderId="0" xfId="0" applyNumberFormat="1" applyFont="1" applyAlignment="1">
      <alignment horizontal="right" vertical="center" wrapText="1"/>
    </xf>
    <xf numFmtId="166" fontId="6" fillId="0" borderId="0" xfId="0" applyNumberFormat="1" applyFont="1" applyAlignment="1">
      <alignment horizontal="right" vertical="center"/>
    </xf>
    <xf numFmtId="178" fontId="3" fillId="0" borderId="0" xfId="0" applyNumberFormat="1" applyFont="1" applyAlignment="1">
      <alignment vertical="center"/>
    </xf>
    <xf numFmtId="0" fontId="18" fillId="0" borderId="11" xfId="0" applyFont="1" applyBorder="1" applyAlignment="1">
      <alignment horizontal="right" vertical="center"/>
    </xf>
    <xf numFmtId="0" fontId="18" fillId="0" borderId="12" xfId="0" applyFont="1" applyBorder="1" applyAlignment="1">
      <alignment horizontal="right" vertical="center"/>
    </xf>
    <xf numFmtId="177" fontId="18" fillId="0" borderId="0" xfId="0" applyNumberFormat="1" applyFont="1" applyAlignment="1">
      <alignment horizontal="right" vertical="center"/>
    </xf>
    <xf numFmtId="176" fontId="8" fillId="0" borderId="0" xfId="0" applyNumberFormat="1" applyFont="1" applyAlignment="1">
      <alignment horizontal="right" vertical="center"/>
    </xf>
    <xf numFmtId="177" fontId="8" fillId="0" borderId="0" xfId="0" applyNumberFormat="1" applyFont="1" applyAlignment="1">
      <alignment horizontal="right" vertical="center"/>
    </xf>
    <xf numFmtId="0" fontId="18" fillId="0" borderId="0" xfId="0" applyFont="1" applyAlignment="1">
      <alignment horizontal="centerContinuous"/>
    </xf>
    <xf numFmtId="0" fontId="18" fillId="0" borderId="0" xfId="0" applyFont="1" applyAlignment="1">
      <alignment horizontal="left"/>
    </xf>
    <xf numFmtId="0" fontId="3" fillId="0" borderId="0" xfId="0" applyFont="1" applyAlignment="1">
      <alignment horizontal="left" vertical="justify" wrapText="1"/>
    </xf>
    <xf numFmtId="0" fontId="3" fillId="0" borderId="0" xfId="0" applyFont="1" applyAlignment="1">
      <alignment horizontal="justify" vertical="justify" wrapText="1"/>
    </xf>
    <xf numFmtId="0" fontId="18" fillId="0" borderId="0" xfId="0" applyFont="1" applyAlignment="1">
      <alignment horizontal="right" vertical="center"/>
    </xf>
    <xf numFmtId="0" fontId="29" fillId="0" borderId="0" xfId="0" applyFont="1" applyAlignment="1">
      <alignment horizontal="right" vertical="center" wrapText="1"/>
    </xf>
    <xf numFmtId="0" fontId="18" fillId="0" borderId="0" xfId="0" applyFont="1" applyAlignment="1">
      <alignment horizontal="center"/>
    </xf>
    <xf numFmtId="0" fontId="14" fillId="4" borderId="0" xfId="0" applyFont="1" applyFill="1" applyAlignment="1">
      <alignment vertical="center"/>
    </xf>
    <xf numFmtId="0" fontId="6" fillId="4" borderId="5" xfId="0" applyFont="1" applyFill="1" applyBorder="1" applyAlignment="1">
      <alignment horizontal="right" vertical="center"/>
    </xf>
    <xf numFmtId="166" fontId="3" fillId="2" borderId="7" xfId="0" applyNumberFormat="1" applyFont="1" applyFill="1" applyBorder="1" applyAlignment="1">
      <alignment horizontal="left" vertical="center"/>
    </xf>
    <xf numFmtId="173" fontId="6" fillId="0" borderId="7" xfId="0" applyNumberFormat="1" applyFont="1" applyBorder="1" applyAlignment="1">
      <alignment horizontal="left" vertical="center"/>
    </xf>
    <xf numFmtId="0" fontId="3" fillId="0" borderId="2" xfId="0" quotePrefix="1" applyFont="1" applyBorder="1" applyAlignment="1">
      <alignment vertical="center"/>
    </xf>
    <xf numFmtId="49" fontId="8" fillId="0" borderId="0" xfId="0" applyNumberFormat="1" applyFont="1" applyAlignment="1">
      <alignment vertical="center"/>
    </xf>
    <xf numFmtId="49" fontId="8" fillId="0" borderId="0" xfId="0" applyNumberFormat="1" applyFont="1"/>
    <xf numFmtId="178" fontId="3" fillId="0" borderId="0" xfId="6" applyNumberFormat="1" applyFont="1" applyAlignment="1">
      <alignment horizontal="right"/>
    </xf>
    <xf numFmtId="179" fontId="6" fillId="0" borderId="0" xfId="0" applyNumberFormat="1" applyFont="1" applyAlignment="1">
      <alignment horizontal="right" vertical="center"/>
    </xf>
    <xf numFmtId="179" fontId="3" fillId="0" borderId="0" xfId="0" applyNumberFormat="1" applyFont="1" applyAlignment="1">
      <alignment horizontal="right" vertical="center"/>
    </xf>
    <xf numFmtId="179" fontId="3" fillId="0" borderId="0" xfId="0" applyNumberFormat="1" applyFont="1" applyAlignment="1">
      <alignment vertical="center"/>
    </xf>
    <xf numFmtId="179" fontId="6" fillId="0" borderId="0" xfId="4" applyNumberFormat="1" applyFont="1" applyAlignment="1">
      <alignment horizontal="right" vertical="center"/>
    </xf>
    <xf numFmtId="0" fontId="6" fillId="4" borderId="0" xfId="0" applyFont="1" applyFill="1" applyAlignment="1">
      <alignment horizontal="center" vertical="center" wrapText="1"/>
    </xf>
    <xf numFmtId="0" fontId="4" fillId="0" borderId="0" xfId="2" applyFont="1" applyAlignment="1">
      <alignment vertical="center"/>
    </xf>
    <xf numFmtId="0" fontId="3" fillId="0" borderId="0" xfId="2" applyFont="1" applyAlignment="1">
      <alignment vertical="center"/>
    </xf>
    <xf numFmtId="166" fontId="3" fillId="0" borderId="0" xfId="8" applyNumberFormat="1" applyFont="1" applyAlignment="1">
      <alignment horizontal="right" vertical="center"/>
    </xf>
    <xf numFmtId="166" fontId="3" fillId="0" borderId="4" xfId="8" applyNumberFormat="1" applyFont="1" applyBorder="1" applyAlignment="1">
      <alignment horizontal="right" vertical="center"/>
    </xf>
    <xf numFmtId="173" fontId="3" fillId="0" borderId="7" xfId="0" applyNumberFormat="1" applyFont="1" applyBorder="1" applyAlignment="1">
      <alignment horizontal="left" vertical="center"/>
    </xf>
    <xf numFmtId="184" fontId="3" fillId="0" borderId="0" xfId="0" applyNumberFormat="1" applyFont="1" applyAlignment="1">
      <alignment horizontal="right" vertical="center"/>
    </xf>
    <xf numFmtId="166" fontId="7" fillId="0" borderId="0" xfId="0" applyNumberFormat="1" applyFont="1" applyAlignment="1">
      <alignment vertical="center"/>
    </xf>
    <xf numFmtId="0" fontId="28" fillId="4" borderId="0" xfId="0" applyFont="1" applyFill="1" applyAlignment="1">
      <alignment horizontal="left" vertical="center" wrapText="1"/>
    </xf>
    <xf numFmtId="0" fontId="6" fillId="0" borderId="0" xfId="0" applyFont="1" applyAlignment="1">
      <alignment vertical="center"/>
    </xf>
    <xf numFmtId="1" fontId="8" fillId="0" borderId="0" xfId="2" applyNumberFormat="1" applyFont="1" applyAlignment="1">
      <alignment horizontal="right" vertical="center"/>
    </xf>
    <xf numFmtId="0" fontId="18" fillId="0" borderId="0" xfId="2" applyFont="1" applyAlignment="1">
      <alignment horizontal="right" vertical="center"/>
    </xf>
    <xf numFmtId="1" fontId="8" fillId="0" borderId="0" xfId="2" applyNumberFormat="1" applyFont="1" applyAlignment="1">
      <alignment vertical="center"/>
    </xf>
    <xf numFmtId="172" fontId="18" fillId="0" borderId="0" xfId="5" applyNumberFormat="1" applyFont="1" applyAlignment="1">
      <alignment horizontal="left" vertical="center"/>
    </xf>
    <xf numFmtId="166" fontId="6" fillId="2" borderId="7" xfId="0" applyNumberFormat="1" applyFont="1" applyFill="1" applyBorder="1" applyAlignment="1">
      <alignment horizontal="left" vertical="center"/>
    </xf>
    <xf numFmtId="166" fontId="3" fillId="2" borderId="7" xfId="0" applyNumberFormat="1" applyFont="1" applyFill="1" applyBorder="1" applyAlignment="1">
      <alignment horizontal="left" vertical="center" wrapText="1"/>
    </xf>
    <xf numFmtId="172" fontId="8" fillId="0" borderId="0" xfId="5" applyNumberFormat="1" applyFont="1" applyAlignment="1">
      <alignment horizontal="left" vertical="center"/>
    </xf>
    <xf numFmtId="167" fontId="8" fillId="0" borderId="0" xfId="5" quotePrefix="1" applyNumberFormat="1" applyFont="1" applyAlignment="1">
      <alignment horizontal="left" vertical="center"/>
    </xf>
    <xf numFmtId="172" fontId="8" fillId="0" borderId="0" xfId="5" applyNumberFormat="1" applyFont="1" applyAlignment="1">
      <alignment horizontal="left"/>
    </xf>
    <xf numFmtId="186" fontId="8" fillId="4" borderId="0" xfId="0" applyNumberFormat="1" applyFont="1" applyFill="1" applyAlignment="1">
      <alignment horizontal="right" vertical="center"/>
    </xf>
    <xf numFmtId="0" fontId="6" fillId="4" borderId="0" xfId="0" applyFont="1" applyFill="1" applyAlignment="1">
      <alignment horizontal="right" vertical="center" wrapText="1"/>
    </xf>
    <xf numFmtId="49" fontId="3" fillId="0" borderId="0" xfId="0" applyNumberFormat="1" applyFont="1" applyAlignment="1">
      <alignment horizontal="left" vertical="center"/>
    </xf>
    <xf numFmtId="0" fontId="6" fillId="0" borderId="6" xfId="0" applyFont="1" applyBorder="1" applyAlignment="1">
      <alignment horizontal="center" vertical="center" wrapText="1"/>
    </xf>
    <xf numFmtId="0" fontId="51" fillId="4" borderId="0" xfId="0" applyFont="1" applyFill="1"/>
    <xf numFmtId="0" fontId="0" fillId="4" borderId="0" xfId="0" applyFill="1"/>
    <xf numFmtId="0" fontId="0" fillId="4" borderId="0" xfId="0" applyFill="1" applyAlignment="1">
      <alignment vertical="center"/>
    </xf>
    <xf numFmtId="179" fontId="3" fillId="4" borderId="0" xfId="0" applyNumberFormat="1" applyFont="1" applyFill="1" applyAlignment="1">
      <alignment horizontal="right" vertical="center"/>
    </xf>
    <xf numFmtId="0" fontId="8" fillId="4" borderId="0" xfId="0" applyFont="1" applyFill="1" applyAlignment="1">
      <alignment horizontal="right" vertical="center"/>
    </xf>
    <xf numFmtId="0" fontId="8" fillId="4" borderId="0" xfId="0" applyFont="1" applyFill="1"/>
    <xf numFmtId="174" fontId="17" fillId="0" borderId="0" xfId="0" applyNumberFormat="1" applyFont="1" applyAlignment="1">
      <alignment horizontal="right" vertical="center"/>
    </xf>
    <xf numFmtId="166" fontId="0" fillId="0" borderId="0" xfId="0" applyNumberFormat="1" applyAlignment="1">
      <alignment vertical="center"/>
    </xf>
    <xf numFmtId="0" fontId="53" fillId="4" borderId="0" xfId="0" applyFont="1" applyFill="1" applyAlignment="1">
      <alignment vertical="center"/>
    </xf>
    <xf numFmtId="0" fontId="57" fillId="4" borderId="0" xfId="0" applyFont="1" applyFill="1" applyAlignment="1">
      <alignment vertical="center"/>
    </xf>
    <xf numFmtId="0" fontId="24" fillId="4" borderId="0" xfId="0" applyFont="1" applyFill="1" applyAlignment="1">
      <alignment vertical="center"/>
    </xf>
    <xf numFmtId="0" fontId="0" fillId="4" borderId="0" xfId="0" applyFill="1" applyAlignment="1">
      <alignment horizontal="center" vertical="center"/>
    </xf>
    <xf numFmtId="1" fontId="0" fillId="4" borderId="0" xfId="0" applyNumberFormat="1" applyFill="1" applyAlignment="1">
      <alignment horizontal="center" vertical="center"/>
    </xf>
    <xf numFmtId="3" fontId="63" fillId="4" borderId="0" xfId="0" applyNumberFormat="1" applyFont="1" applyFill="1" applyAlignment="1">
      <alignment horizontal="center" vertical="center"/>
    </xf>
    <xf numFmtId="3" fontId="63" fillId="4" borderId="0" xfId="0" applyNumberFormat="1" applyFont="1" applyFill="1" applyAlignment="1">
      <alignment horizontal="center" vertical="center" wrapText="1"/>
    </xf>
    <xf numFmtId="0" fontId="61" fillId="4" borderId="0" xfId="0" applyFont="1" applyFill="1" applyAlignment="1">
      <alignment vertical="center"/>
    </xf>
    <xf numFmtId="0" fontId="66" fillId="4" borderId="0" xfId="0" applyFont="1" applyFill="1" applyAlignment="1">
      <alignment vertical="center"/>
    </xf>
    <xf numFmtId="0" fontId="18" fillId="4" borderId="0" xfId="7" applyFont="1" applyFill="1" applyAlignment="1">
      <alignment vertical="center"/>
    </xf>
    <xf numFmtId="0" fontId="68" fillId="4" borderId="0" xfId="0" applyFont="1" applyFill="1"/>
    <xf numFmtId="0" fontId="6" fillId="4" borderId="0" xfId="7" applyFont="1" applyFill="1" applyAlignment="1">
      <alignment horizontal="center" vertical="center"/>
    </xf>
    <xf numFmtId="3" fontId="67" fillId="4" borderId="0" xfId="0" applyNumberFormat="1" applyFont="1" applyFill="1" applyAlignment="1">
      <alignment horizontal="center" vertical="center" wrapText="1"/>
    </xf>
    <xf numFmtId="0" fontId="64" fillId="4" borderId="0" xfId="0" applyFont="1" applyFill="1" applyAlignment="1">
      <alignment vertical="center"/>
    </xf>
    <xf numFmtId="0" fontId="4" fillId="4" borderId="0" xfId="0" applyFont="1" applyFill="1" applyAlignment="1">
      <alignment vertical="center"/>
    </xf>
    <xf numFmtId="49" fontId="8" fillId="4" borderId="0" xfId="0" applyNumberFormat="1" applyFont="1" applyFill="1" applyAlignment="1">
      <alignment vertical="center"/>
    </xf>
    <xf numFmtId="3" fontId="6" fillId="4" borderId="0" xfId="0" applyNumberFormat="1" applyFont="1" applyFill="1" applyAlignment="1">
      <alignment horizontal="center" vertical="center"/>
    </xf>
    <xf numFmtId="0" fontId="14" fillId="4" borderId="0" xfId="5" applyFont="1" applyFill="1"/>
    <xf numFmtId="167" fontId="58" fillId="4" borderId="0" xfId="55" applyFont="1" applyFill="1"/>
    <xf numFmtId="167" fontId="5" fillId="4" borderId="0" xfId="55" applyFont="1" applyFill="1"/>
    <xf numFmtId="0" fontId="14" fillId="4" borderId="0" xfId="5" applyFont="1" applyFill="1" applyAlignment="1">
      <alignment horizontal="right"/>
    </xf>
    <xf numFmtId="0" fontId="15" fillId="4" borderId="0" xfId="5" applyFont="1" applyFill="1"/>
    <xf numFmtId="167" fontId="59" fillId="4" borderId="0" xfId="55" applyFont="1" applyFill="1"/>
    <xf numFmtId="167" fontId="8" fillId="4" borderId="0" xfId="55" applyFont="1" applyFill="1"/>
    <xf numFmtId="166" fontId="8" fillId="4" borderId="0" xfId="1" applyNumberFormat="1" applyFont="1" applyFill="1"/>
    <xf numFmtId="166" fontId="3" fillId="4" borderId="0" xfId="1" applyNumberFormat="1" applyFont="1" applyFill="1"/>
    <xf numFmtId="166" fontId="3" fillId="4" borderId="0" xfId="1" applyNumberFormat="1" applyFont="1" applyFill="1" applyAlignment="1">
      <alignment horizontal="right" indent="2"/>
    </xf>
    <xf numFmtId="167" fontId="18" fillId="4" borderId="0" xfId="55" applyFont="1" applyFill="1"/>
    <xf numFmtId="0" fontId="0" fillId="4" borderId="0" xfId="0" applyFill="1" applyAlignment="1">
      <alignment horizontal="center"/>
    </xf>
    <xf numFmtId="0" fontId="2" fillId="4" borderId="0" xfId="0" applyFont="1" applyFill="1"/>
    <xf numFmtId="0" fontId="70" fillId="4" borderId="0" xfId="0" applyFont="1" applyFill="1"/>
    <xf numFmtId="0" fontId="60" fillId="4" borderId="0" xfId="0" applyFont="1" applyFill="1"/>
    <xf numFmtId="0" fontId="68" fillId="4" borderId="0" xfId="0" applyFont="1" applyFill="1" applyAlignment="1">
      <alignment horizontal="left" vertical="center"/>
    </xf>
    <xf numFmtId="0" fontId="10" fillId="4" borderId="0" xfId="0" applyFont="1" applyFill="1"/>
    <xf numFmtId="0" fontId="69" fillId="4" borderId="0" xfId="0" applyFont="1" applyFill="1" applyAlignment="1">
      <alignment horizontal="left" vertical="center"/>
    </xf>
    <xf numFmtId="3" fontId="65" fillId="4" borderId="0" xfId="0" applyNumberFormat="1" applyFont="1" applyFill="1" applyAlignment="1">
      <alignment horizontal="center" vertical="center"/>
    </xf>
    <xf numFmtId="3" fontId="65" fillId="4" borderId="0" xfId="0" applyNumberFormat="1" applyFont="1" applyFill="1" applyAlignment="1">
      <alignment horizontal="left" vertical="center"/>
    </xf>
    <xf numFmtId="3" fontId="67" fillId="4" borderId="24" xfId="0" applyNumberFormat="1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left" vertical="center"/>
    </xf>
    <xf numFmtId="0" fontId="3" fillId="4" borderId="24" xfId="11" applyFont="1" applyFill="1" applyBorder="1" applyAlignment="1">
      <alignment horizontal="center" vertical="center" wrapText="1"/>
    </xf>
    <xf numFmtId="0" fontId="30" fillId="4" borderId="24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vertical="center"/>
    </xf>
    <xf numFmtId="0" fontId="3" fillId="4" borderId="0" xfId="0" applyFont="1" applyFill="1"/>
    <xf numFmtId="0" fontId="1" fillId="4" borderId="0" xfId="0" applyFont="1" applyFill="1"/>
    <xf numFmtId="1" fontId="6" fillId="4" borderId="3" xfId="0" applyNumberFormat="1" applyFont="1" applyFill="1" applyBorder="1" applyAlignment="1">
      <alignment horizontal="right" vertical="center"/>
    </xf>
    <xf numFmtId="49" fontId="6" fillId="4" borderId="0" xfId="0" applyNumberFormat="1" applyFont="1" applyFill="1" applyAlignment="1">
      <alignment horizontal="right" vertical="center"/>
    </xf>
    <xf numFmtId="0" fontId="3" fillId="4" borderId="0" xfId="0" applyFont="1" applyFill="1" applyAlignment="1">
      <alignment horizontal="right"/>
    </xf>
    <xf numFmtId="0" fontId="16" fillId="4" borderId="0" xfId="0" applyFont="1" applyFill="1" applyAlignment="1">
      <alignment vertical="center"/>
    </xf>
    <xf numFmtId="165" fontId="16" fillId="4" borderId="0" xfId="0" applyNumberFormat="1" applyFont="1" applyFill="1" applyAlignment="1">
      <alignment horizontal="right" vertical="center"/>
    </xf>
    <xf numFmtId="166" fontId="3" fillId="4" borderId="0" xfId="0" applyNumberFormat="1" applyFont="1" applyFill="1" applyAlignment="1">
      <alignment horizontal="right" vertical="center"/>
    </xf>
    <xf numFmtId="166" fontId="3" fillId="4" borderId="0" xfId="11" applyNumberFormat="1" applyFont="1" applyFill="1" applyAlignment="1">
      <alignment horizontal="right" vertical="center"/>
    </xf>
    <xf numFmtId="166" fontId="3" fillId="4" borderId="1" xfId="0" applyNumberFormat="1" applyFont="1" applyFill="1" applyBorder="1" applyAlignment="1">
      <alignment horizontal="right" vertical="center"/>
    </xf>
    <xf numFmtId="166" fontId="7" fillId="4" borderId="0" xfId="0" applyNumberFormat="1" applyFont="1" applyFill="1" applyAlignment="1">
      <alignment horizontal="right" vertical="center"/>
    </xf>
    <xf numFmtId="1" fontId="8" fillId="4" borderId="0" xfId="0" applyNumberFormat="1" applyFont="1" applyFill="1" applyAlignment="1">
      <alignment horizontal="right" vertical="center"/>
    </xf>
    <xf numFmtId="0" fontId="52" fillId="0" borderId="0" xfId="0" applyFont="1" applyAlignment="1">
      <alignment vertical="center"/>
    </xf>
    <xf numFmtId="0" fontId="3" fillId="4" borderId="0" xfId="2" applyFont="1" applyFill="1" applyAlignment="1">
      <alignment vertical="center"/>
    </xf>
    <xf numFmtId="0" fontId="20" fillId="4" borderId="4" xfId="0" applyFont="1" applyFill="1" applyBorder="1" applyAlignment="1">
      <alignment horizontal="left" vertical="center"/>
    </xf>
    <xf numFmtId="0" fontId="20" fillId="4" borderId="4" xfId="0" applyFont="1" applyFill="1" applyBorder="1" applyAlignment="1">
      <alignment horizontal="right" vertical="center"/>
    </xf>
    <xf numFmtId="0" fontId="6" fillId="4" borderId="5" xfId="2" applyFont="1" applyFill="1" applyBorder="1" applyAlignment="1">
      <alignment horizontal="right" vertical="center"/>
    </xf>
    <xf numFmtId="0" fontId="6" fillId="4" borderId="5" xfId="2" applyFont="1" applyFill="1" applyBorder="1" applyAlignment="1">
      <alignment horizontal="right" vertical="center" wrapText="1"/>
    </xf>
    <xf numFmtId="0" fontId="6" fillId="4" borderId="7" xfId="2" applyFont="1" applyFill="1" applyBorder="1" applyAlignment="1">
      <alignment horizontal="left" vertical="center"/>
    </xf>
    <xf numFmtId="0" fontId="6" fillId="4" borderId="0" xfId="2" applyFont="1" applyFill="1" applyAlignment="1">
      <alignment horizontal="right" vertical="center"/>
    </xf>
    <xf numFmtId="0" fontId="6" fillId="4" borderId="0" xfId="2" applyFont="1" applyFill="1" applyAlignment="1">
      <alignment horizontal="right" vertical="center" wrapText="1"/>
    </xf>
    <xf numFmtId="182" fontId="6" fillId="4" borderId="0" xfId="1" applyNumberFormat="1" applyFont="1" applyFill="1" applyAlignment="1">
      <alignment horizontal="right" vertical="center"/>
    </xf>
    <xf numFmtId="0" fontId="3" fillId="4" borderId="7" xfId="2" applyFont="1" applyFill="1" applyBorder="1" applyAlignment="1">
      <alignment horizontal="left" vertical="center"/>
    </xf>
    <xf numFmtId="182" fontId="3" fillId="4" borderId="0" xfId="1" applyNumberFormat="1" applyFont="1" applyFill="1" applyAlignment="1">
      <alignment horizontal="right" vertical="center"/>
    </xf>
    <xf numFmtId="172" fontId="3" fillId="28" borderId="7" xfId="0" applyNumberFormat="1" applyFont="1" applyFill="1" applyBorder="1" applyAlignment="1">
      <alignment horizontal="left" vertical="center"/>
    </xf>
    <xf numFmtId="182" fontId="30" fillId="4" borderId="0" xfId="53" applyNumberFormat="1" applyFont="1" applyFill="1" applyBorder="1" applyAlignment="1">
      <alignment horizontal="right" vertical="center" wrapText="1" shrinkToFit="1"/>
    </xf>
    <xf numFmtId="182" fontId="6" fillId="4" borderId="0" xfId="8" applyNumberFormat="1" applyFont="1" applyFill="1" applyAlignment="1">
      <alignment horizontal="right" vertical="center"/>
    </xf>
    <xf numFmtId="182" fontId="3" fillId="4" borderId="0" xfId="8" applyNumberFormat="1" applyFont="1" applyFill="1" applyAlignment="1">
      <alignment horizontal="right" vertical="center"/>
    </xf>
    <xf numFmtId="182" fontId="30" fillId="4" borderId="0" xfId="9" applyNumberFormat="1" applyFont="1" applyFill="1" applyBorder="1" applyAlignment="1">
      <alignment horizontal="right" vertical="center" wrapText="1" shrinkToFit="1"/>
    </xf>
    <xf numFmtId="166" fontId="6" fillId="4" borderId="0" xfId="8" applyNumberFormat="1" applyFont="1" applyFill="1" applyAlignment="1">
      <alignment horizontal="right" vertical="center"/>
    </xf>
    <xf numFmtId="0" fontId="3" fillId="4" borderId="0" xfId="0" applyFont="1" applyFill="1" applyAlignment="1">
      <alignment horizontal="right" vertical="center"/>
    </xf>
    <xf numFmtId="166" fontId="3" fillId="4" borderId="0" xfId="8" applyNumberFormat="1" applyFont="1" applyFill="1" applyAlignment="1">
      <alignment horizontal="right" vertical="center"/>
    </xf>
    <xf numFmtId="183" fontId="30" fillId="4" borderId="0" xfId="53" applyNumberFormat="1" applyFont="1" applyFill="1" applyBorder="1" applyAlignment="1">
      <alignment horizontal="right" vertical="center" wrapText="1" shrinkToFit="1"/>
    </xf>
    <xf numFmtId="164" fontId="30" fillId="4" borderId="0" xfId="53" applyFont="1" applyFill="1" applyBorder="1" applyAlignment="1">
      <alignment horizontal="right" vertical="center" wrapText="1" shrinkToFit="1"/>
    </xf>
    <xf numFmtId="1" fontId="3" fillId="4" borderId="0" xfId="8" applyNumberFormat="1" applyFont="1" applyFill="1" applyAlignment="1">
      <alignment horizontal="right" vertical="center"/>
    </xf>
    <xf numFmtId="172" fontId="3" fillId="28" borderId="8" xfId="0" applyNumberFormat="1" applyFont="1" applyFill="1" applyBorder="1" applyAlignment="1">
      <alignment horizontal="left" vertical="center"/>
    </xf>
    <xf numFmtId="166" fontId="3" fillId="4" borderId="4" xfId="8" applyNumberFormat="1" applyFont="1" applyFill="1" applyBorder="1" applyAlignment="1">
      <alignment horizontal="right" vertical="center"/>
    </xf>
    <xf numFmtId="0" fontId="8" fillId="4" borderId="0" xfId="2" applyFont="1" applyFill="1" applyAlignment="1">
      <alignment horizontal="left" vertical="center"/>
    </xf>
    <xf numFmtId="0" fontId="0" fillId="4" borderId="0" xfId="0" applyFill="1" applyAlignment="1">
      <alignment horizontal="right" vertical="center"/>
    </xf>
    <xf numFmtId="0" fontId="18" fillId="4" borderId="0" xfId="2" applyFont="1" applyFill="1" applyAlignment="1">
      <alignment vertical="center"/>
    </xf>
    <xf numFmtId="0" fontId="0" fillId="4" borderId="0" xfId="0" applyFill="1" applyAlignment="1">
      <alignment horizontal="left" vertical="center"/>
    </xf>
    <xf numFmtId="0" fontId="0" fillId="4" borderId="0" xfId="0" applyFill="1" applyAlignment="1">
      <alignment horizontal="left"/>
    </xf>
    <xf numFmtId="0" fontId="0" fillId="4" borderId="0" xfId="0" applyFill="1" applyAlignment="1">
      <alignment horizontal="right"/>
    </xf>
    <xf numFmtId="173" fontId="6" fillId="4" borderId="13" xfId="55" applyNumberFormat="1" applyFont="1" applyFill="1" applyBorder="1" applyAlignment="1">
      <alignment horizontal="right" vertical="center"/>
    </xf>
    <xf numFmtId="0" fontId="65" fillId="0" borderId="0" xfId="0" applyFont="1" applyAlignment="1">
      <alignment vertical="center"/>
    </xf>
    <xf numFmtId="169" fontId="72" fillId="0" borderId="0" xfId="1" applyNumberFormat="1" applyFont="1" applyAlignment="1">
      <alignment horizontal="left" vertical="center"/>
    </xf>
    <xf numFmtId="0" fontId="65" fillId="0" borderId="0" xfId="2" applyFont="1" applyAlignment="1">
      <alignment vertical="center"/>
    </xf>
    <xf numFmtId="0" fontId="13" fillId="4" borderId="0" xfId="2" applyFont="1" applyFill="1" applyAlignment="1">
      <alignment vertical="center"/>
    </xf>
    <xf numFmtId="0" fontId="13" fillId="4" borderId="0" xfId="2" applyFont="1" applyFill="1" applyAlignment="1">
      <alignment horizontal="centerContinuous" vertical="center"/>
    </xf>
    <xf numFmtId="0" fontId="13" fillId="4" borderId="0" xfId="2" applyFont="1" applyFill="1" applyAlignment="1">
      <alignment horizontal="center" vertical="center"/>
    </xf>
    <xf numFmtId="49" fontId="3" fillId="4" borderId="0" xfId="2" applyNumberFormat="1" applyFont="1" applyFill="1" applyAlignment="1">
      <alignment horizontal="left" vertical="center"/>
    </xf>
    <xf numFmtId="49" fontId="4" fillId="4" borderId="0" xfId="2" quotePrefix="1" applyNumberFormat="1" applyFont="1" applyFill="1" applyAlignment="1">
      <alignment horizontal="left" vertical="center"/>
    </xf>
    <xf numFmtId="0" fontId="6" fillId="4" borderId="0" xfId="2" applyFont="1" applyFill="1" applyAlignment="1">
      <alignment vertical="center"/>
    </xf>
    <xf numFmtId="0" fontId="2" fillId="4" borderId="0" xfId="0" applyFont="1" applyFill="1" applyAlignment="1">
      <alignment vertical="center"/>
    </xf>
    <xf numFmtId="179" fontId="6" fillId="4" borderId="0" xfId="1" applyNumberFormat="1" applyFont="1" applyFill="1" applyAlignment="1">
      <alignment horizontal="right" vertical="center"/>
    </xf>
    <xf numFmtId="166" fontId="6" fillId="4" borderId="0" xfId="1" applyNumberFormat="1" applyFont="1" applyFill="1" applyAlignment="1">
      <alignment horizontal="right" vertical="center"/>
    </xf>
    <xf numFmtId="179" fontId="3" fillId="4" borderId="0" xfId="1" applyNumberFormat="1" applyFont="1" applyFill="1" applyAlignment="1">
      <alignment horizontal="right" vertical="center"/>
    </xf>
    <xf numFmtId="169" fontId="3" fillId="4" borderId="0" xfId="1" applyNumberFormat="1" applyFont="1" applyFill="1" applyAlignment="1">
      <alignment horizontal="right" vertical="center"/>
    </xf>
    <xf numFmtId="179" fontId="3" fillId="4" borderId="0" xfId="2" applyNumberFormat="1" applyFont="1" applyFill="1" applyAlignment="1">
      <alignment vertical="center"/>
    </xf>
    <xf numFmtId="171" fontId="3" fillId="4" borderId="1" xfId="0" applyNumberFormat="1" applyFont="1" applyFill="1" applyBorder="1" applyAlignment="1">
      <alignment horizontal="right" vertical="center"/>
    </xf>
    <xf numFmtId="170" fontId="3" fillId="4" borderId="1" xfId="0" applyNumberFormat="1" applyFont="1" applyFill="1" applyBorder="1" applyAlignment="1">
      <alignment horizontal="right" vertical="center"/>
    </xf>
    <xf numFmtId="169" fontId="5" fillId="4" borderId="0" xfId="1" applyNumberFormat="1" applyFont="1" applyFill="1" applyAlignment="1">
      <alignment horizontal="right" vertical="center"/>
    </xf>
    <xf numFmtId="172" fontId="18" fillId="28" borderId="0" xfId="0" applyNumberFormat="1" applyFont="1" applyFill="1" applyAlignment="1">
      <alignment horizontal="left"/>
    </xf>
    <xf numFmtId="0" fontId="8" fillId="4" borderId="0" xfId="2" applyFont="1" applyFill="1" applyAlignment="1">
      <alignment vertical="center"/>
    </xf>
    <xf numFmtId="169" fontId="8" fillId="4" borderId="0" xfId="1" applyNumberFormat="1" applyFont="1" applyFill="1" applyAlignment="1">
      <alignment horizontal="right" vertical="center"/>
    </xf>
    <xf numFmtId="0" fontId="50" fillId="4" borderId="0" xfId="2" applyFont="1" applyFill="1" applyAlignment="1">
      <alignment horizontal="right" vertical="center"/>
    </xf>
    <xf numFmtId="169" fontId="5" fillId="4" borderId="0" xfId="1" applyNumberFormat="1" applyFont="1" applyFill="1" applyAlignment="1">
      <alignment horizontal="left" vertical="center"/>
    </xf>
    <xf numFmtId="187" fontId="18" fillId="28" borderId="0" xfId="0" applyNumberFormat="1" applyFont="1" applyFill="1" applyAlignment="1">
      <alignment horizontal="left"/>
    </xf>
    <xf numFmtId="172" fontId="8" fillId="28" borderId="0" xfId="0" applyNumberFormat="1" applyFont="1" applyFill="1" applyAlignment="1">
      <alignment horizontal="left"/>
    </xf>
    <xf numFmtId="179" fontId="8" fillId="4" borderId="0" xfId="2" applyNumberFormat="1" applyFont="1" applyFill="1" applyAlignment="1">
      <alignment vertical="center"/>
    </xf>
    <xf numFmtId="0" fontId="4" fillId="4" borderId="0" xfId="0" quotePrefix="1" applyFont="1" applyFill="1" applyAlignment="1">
      <alignment horizontal="left" vertical="center"/>
    </xf>
    <xf numFmtId="0" fontId="5" fillId="4" borderId="0" xfId="0" applyFont="1" applyFill="1" applyAlignment="1">
      <alignment vertical="center"/>
    </xf>
    <xf numFmtId="0" fontId="3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left" vertical="center"/>
    </xf>
    <xf numFmtId="173" fontId="6" fillId="4" borderId="0" xfId="0" quotePrefix="1" applyNumberFormat="1" applyFont="1" applyFill="1" applyAlignment="1">
      <alignment horizontal="left" vertical="center"/>
    </xf>
    <xf numFmtId="173" fontId="22" fillId="4" borderId="0" xfId="0" applyNumberFormat="1" applyFont="1" applyFill="1" applyAlignment="1">
      <alignment vertical="center"/>
    </xf>
    <xf numFmtId="172" fontId="21" fillId="4" borderId="0" xfId="0" applyNumberFormat="1" applyFont="1" applyFill="1" applyAlignment="1">
      <alignment horizontal="left" vertical="center"/>
    </xf>
    <xf numFmtId="0" fontId="7" fillId="4" borderId="0" xfId="0" applyFont="1" applyFill="1" applyAlignment="1">
      <alignment vertical="center"/>
    </xf>
    <xf numFmtId="173" fontId="6" fillId="4" borderId="10" xfId="4" applyNumberFormat="1" applyFont="1" applyFill="1" applyBorder="1" applyAlignment="1">
      <alignment horizontal="right" vertical="center"/>
    </xf>
    <xf numFmtId="173" fontId="6" fillId="4" borderId="5" xfId="4" applyNumberFormat="1" applyFont="1" applyFill="1" applyBorder="1" applyAlignment="1">
      <alignment horizontal="right" vertical="center"/>
    </xf>
    <xf numFmtId="0" fontId="22" fillId="4" borderId="0" xfId="0" applyFont="1" applyFill="1" applyAlignment="1">
      <alignment vertical="center"/>
    </xf>
    <xf numFmtId="173" fontId="6" fillId="4" borderId="7" xfId="0" applyNumberFormat="1" applyFont="1" applyFill="1" applyBorder="1" applyAlignment="1">
      <alignment horizontal="left" vertical="center"/>
    </xf>
    <xf numFmtId="173" fontId="6" fillId="4" borderId="0" xfId="4" applyNumberFormat="1" applyFont="1" applyFill="1" applyAlignment="1">
      <alignment horizontal="right" vertical="center"/>
    </xf>
    <xf numFmtId="172" fontId="6" fillId="28" borderId="7" xfId="0" applyNumberFormat="1" applyFont="1" applyFill="1" applyBorder="1" applyAlignment="1">
      <alignment horizontal="left" vertical="center"/>
    </xf>
    <xf numFmtId="179" fontId="6" fillId="4" borderId="0" xfId="0" applyNumberFormat="1" applyFont="1" applyFill="1" applyAlignment="1">
      <alignment horizontal="right" vertical="center"/>
    </xf>
    <xf numFmtId="174" fontId="22" fillId="4" borderId="0" xfId="0" applyNumberFormat="1" applyFont="1" applyFill="1" applyAlignment="1">
      <alignment vertical="center"/>
    </xf>
    <xf numFmtId="179" fontId="3" fillId="4" borderId="0" xfId="0" applyNumberFormat="1" applyFont="1" applyFill="1" applyAlignment="1">
      <alignment vertical="center"/>
    </xf>
    <xf numFmtId="179" fontId="6" fillId="4" borderId="0" xfId="4" applyNumberFormat="1" applyFont="1" applyFill="1" applyAlignment="1">
      <alignment horizontal="right" vertical="center"/>
    </xf>
    <xf numFmtId="174" fontId="21" fillId="4" borderId="0" xfId="0" applyNumberFormat="1" applyFont="1" applyFill="1" applyAlignment="1">
      <alignment vertical="center"/>
    </xf>
    <xf numFmtId="179" fontId="3" fillId="4" borderId="14" xfId="0" applyNumberFormat="1" applyFont="1" applyFill="1" applyBorder="1" applyAlignment="1">
      <alignment horizontal="right" vertical="center"/>
    </xf>
    <xf numFmtId="166" fontId="6" fillId="4" borderId="0" xfId="0" applyNumberFormat="1" applyFont="1" applyFill="1" applyAlignment="1">
      <alignment horizontal="right" vertical="center"/>
    </xf>
    <xf numFmtId="173" fontId="3" fillId="4" borderId="7" xfId="0" applyNumberFormat="1" applyFont="1" applyFill="1" applyBorder="1" applyAlignment="1">
      <alignment horizontal="left" vertical="center"/>
    </xf>
    <xf numFmtId="166" fontId="7" fillId="4" borderId="0" xfId="0" applyNumberFormat="1" applyFont="1" applyFill="1" applyAlignment="1">
      <alignment vertical="center"/>
    </xf>
    <xf numFmtId="188" fontId="3" fillId="4" borderId="0" xfId="0" applyNumberFormat="1" applyFont="1" applyFill="1" applyAlignment="1">
      <alignment horizontal="right" vertical="center"/>
    </xf>
    <xf numFmtId="174" fontId="3" fillId="4" borderId="0" xfId="0" applyNumberFormat="1" applyFont="1" applyFill="1" applyAlignment="1">
      <alignment horizontal="right" vertical="center"/>
    </xf>
    <xf numFmtId="173" fontId="17" fillId="4" borderId="0" xfId="0" applyNumberFormat="1" applyFont="1" applyFill="1" applyAlignment="1">
      <alignment horizontal="left" vertical="center"/>
    </xf>
    <xf numFmtId="172" fontId="3" fillId="28" borderId="0" xfId="0" applyNumberFormat="1" applyFont="1" applyFill="1" applyAlignment="1">
      <alignment horizontal="left" vertical="center"/>
    </xf>
    <xf numFmtId="172" fontId="8" fillId="28" borderId="0" xfId="0" applyNumberFormat="1" applyFont="1" applyFill="1" applyAlignment="1">
      <alignment horizontal="left" vertical="center"/>
    </xf>
    <xf numFmtId="172" fontId="18" fillId="28" borderId="0" xfId="0" applyNumberFormat="1" applyFont="1" applyFill="1" applyAlignment="1">
      <alignment horizontal="left" vertical="center"/>
    </xf>
    <xf numFmtId="1" fontId="8" fillId="4" borderId="0" xfId="2" applyNumberFormat="1" applyFont="1" applyFill="1" applyAlignment="1">
      <alignment horizontal="right" vertical="center"/>
    </xf>
    <xf numFmtId="166" fontId="8" fillId="4" borderId="0" xfId="8" applyNumberFormat="1" applyFont="1" applyFill="1" applyAlignment="1">
      <alignment horizontal="right" vertical="center"/>
    </xf>
    <xf numFmtId="172" fontId="18" fillId="4" borderId="0" xfId="5" applyNumberFormat="1" applyFont="1" applyFill="1" applyAlignment="1">
      <alignment horizontal="left" vertical="center"/>
    </xf>
    <xf numFmtId="3" fontId="23" fillId="4" borderId="0" xfId="5" applyNumberFormat="1" applyFont="1" applyFill="1" applyAlignment="1">
      <alignment horizontal="right" vertical="center"/>
    </xf>
    <xf numFmtId="3" fontId="18" fillId="4" borderId="0" xfId="5" applyNumberFormat="1" applyFont="1" applyFill="1" applyAlignment="1">
      <alignment horizontal="right" vertical="center"/>
    </xf>
    <xf numFmtId="167" fontId="6" fillId="4" borderId="4" xfId="55" applyFont="1" applyFill="1" applyBorder="1" applyAlignment="1">
      <alignment horizontal="left" vertical="center"/>
    </xf>
    <xf numFmtId="0" fontId="15" fillId="4" borderId="4" xfId="5" applyFont="1" applyFill="1" applyBorder="1"/>
    <xf numFmtId="173" fontId="6" fillId="4" borderId="5" xfId="55" applyNumberFormat="1" applyFont="1" applyFill="1" applyBorder="1" applyAlignment="1">
      <alignment horizontal="right" vertical="center"/>
    </xf>
    <xf numFmtId="166" fontId="6" fillId="4" borderId="4" xfId="1" applyNumberFormat="1" applyFont="1" applyFill="1" applyBorder="1"/>
    <xf numFmtId="166" fontId="6" fillId="4" borderId="4" xfId="1" applyNumberFormat="1" applyFont="1" applyFill="1" applyBorder="1" applyAlignment="1">
      <alignment horizontal="right" indent="2"/>
    </xf>
    <xf numFmtId="173" fontId="6" fillId="4" borderId="25" xfId="55" applyNumberFormat="1" applyFont="1" applyFill="1" applyBorder="1" applyAlignment="1">
      <alignment horizontal="right" vertical="center"/>
    </xf>
    <xf numFmtId="166" fontId="3" fillId="4" borderId="26" xfId="1" applyNumberFormat="1" applyFont="1" applyFill="1" applyBorder="1"/>
    <xf numFmtId="166" fontId="6" fillId="4" borderId="27" xfId="1" applyNumberFormat="1" applyFont="1" applyFill="1" applyBorder="1"/>
    <xf numFmtId="173" fontId="3" fillId="4" borderId="29" xfId="55" applyNumberFormat="1" applyFont="1" applyFill="1" applyBorder="1" applyAlignment="1">
      <alignment horizontal="center"/>
    </xf>
    <xf numFmtId="173" fontId="6" fillId="4" borderId="30" xfId="55" applyNumberFormat="1" applyFont="1" applyFill="1" applyBorder="1" applyAlignment="1">
      <alignment horizontal="center"/>
    </xf>
    <xf numFmtId="171" fontId="3" fillId="4" borderId="0" xfId="0" applyNumberFormat="1" applyFont="1" applyFill="1" applyAlignment="1">
      <alignment horizontal="right" vertical="center"/>
    </xf>
    <xf numFmtId="170" fontId="3" fillId="4" borderId="0" xfId="0" applyNumberFormat="1" applyFont="1" applyFill="1" applyAlignment="1">
      <alignment horizontal="right" vertical="center"/>
    </xf>
    <xf numFmtId="174" fontId="6" fillId="4" borderId="0" xfId="0" applyNumberFormat="1" applyFont="1" applyFill="1" applyAlignment="1">
      <alignment horizontal="right" vertical="center"/>
    </xf>
    <xf numFmtId="172" fontId="8" fillId="4" borderId="0" xfId="5" applyNumberFormat="1" applyFont="1" applyFill="1" applyAlignment="1">
      <alignment horizontal="left" vertical="center"/>
    </xf>
    <xf numFmtId="167" fontId="8" fillId="4" borderId="0" xfId="5" quotePrefix="1" applyNumberFormat="1" applyFont="1" applyFill="1" applyAlignment="1">
      <alignment horizontal="left" vertical="center"/>
    </xf>
    <xf numFmtId="172" fontId="8" fillId="4" borderId="0" xfId="5" applyNumberFormat="1" applyFont="1" applyFill="1" applyAlignment="1">
      <alignment horizontal="left"/>
    </xf>
    <xf numFmtId="179" fontId="50" fillId="4" borderId="0" xfId="4" applyNumberFormat="1" applyFont="1" applyFill="1" applyAlignment="1">
      <alignment horizontal="left" vertical="center"/>
    </xf>
    <xf numFmtId="0" fontId="6" fillId="4" borderId="0" xfId="0" applyFont="1" applyFill="1" applyAlignment="1">
      <alignment horizontal="right" vertical="center"/>
    </xf>
    <xf numFmtId="166" fontId="17" fillId="0" borderId="0" xfId="0" applyNumberFormat="1" applyFont="1" applyAlignment="1">
      <alignment horizontal="left" vertical="center"/>
    </xf>
    <xf numFmtId="0" fontId="24" fillId="4" borderId="0" xfId="0" applyFont="1" applyFill="1"/>
    <xf numFmtId="180" fontId="6" fillId="4" borderId="0" xfId="0" applyNumberFormat="1" applyFont="1" applyFill="1" applyAlignment="1">
      <alignment horizontal="right" vertical="center" wrapText="1"/>
    </xf>
    <xf numFmtId="180" fontId="6" fillId="4" borderId="0" xfId="0" applyNumberFormat="1" applyFont="1" applyFill="1" applyAlignment="1">
      <alignment horizontal="right" vertical="center"/>
    </xf>
    <xf numFmtId="180" fontId="3" fillId="4" borderId="0" xfId="0" applyNumberFormat="1" applyFont="1" applyFill="1" applyAlignment="1">
      <alignment horizontal="right" vertical="center"/>
    </xf>
    <xf numFmtId="2" fontId="3" fillId="4" borderId="0" xfId="0" applyNumberFormat="1" applyFont="1" applyFill="1" applyAlignment="1">
      <alignment horizontal="right" vertical="center"/>
    </xf>
    <xf numFmtId="166" fontId="19" fillId="4" borderId="4" xfId="0" applyNumberFormat="1" applyFont="1" applyFill="1" applyBorder="1" applyAlignment="1">
      <alignment horizontal="right"/>
    </xf>
    <xf numFmtId="166" fontId="3" fillId="4" borderId="0" xfId="0" applyNumberFormat="1" applyFont="1" applyFill="1" applyAlignment="1">
      <alignment horizontal="left" vertical="center"/>
    </xf>
    <xf numFmtId="3" fontId="67" fillId="4" borderId="24" xfId="0" applyNumberFormat="1" applyFont="1" applyFill="1" applyBorder="1" applyAlignment="1">
      <alignment horizontal="left" vertical="center"/>
    </xf>
    <xf numFmtId="3" fontId="30" fillId="4" borderId="0" xfId="0" applyNumberFormat="1" applyFont="1" applyFill="1" applyAlignment="1">
      <alignment horizontal="right" vertical="center"/>
    </xf>
    <xf numFmtId="3" fontId="30" fillId="4" borderId="0" xfId="0" applyNumberFormat="1" applyFont="1" applyFill="1" applyAlignment="1">
      <alignment horizontal="center" vertical="center" wrapText="1"/>
    </xf>
    <xf numFmtId="0" fontId="8" fillId="4" borderId="0" xfId="0" applyFont="1" applyFill="1" applyAlignment="1">
      <alignment horizontal="right"/>
    </xf>
    <xf numFmtId="0" fontId="8" fillId="4" borderId="4" xfId="0" applyFont="1" applyFill="1" applyBorder="1" applyAlignment="1">
      <alignment horizontal="right"/>
    </xf>
    <xf numFmtId="0" fontId="30" fillId="4" borderId="0" xfId="0" applyFont="1" applyFill="1" applyAlignment="1">
      <alignment vertical="center"/>
    </xf>
    <xf numFmtId="0" fontId="30" fillId="4" borderId="0" xfId="0" applyFont="1" applyFill="1" applyAlignment="1">
      <alignment horizontal="center" vertical="center" wrapText="1"/>
    </xf>
    <xf numFmtId="0" fontId="3" fillId="4" borderId="0" xfId="11" applyFont="1" applyFill="1" applyAlignment="1">
      <alignment horizontal="center" vertical="center" wrapText="1"/>
    </xf>
    <xf numFmtId="3" fontId="67" fillId="4" borderId="0" xfId="0" applyNumberFormat="1" applyFont="1" applyFill="1" applyAlignment="1">
      <alignment horizontal="center" vertical="center"/>
    </xf>
    <xf numFmtId="3" fontId="67" fillId="4" borderId="0" xfId="0" applyNumberFormat="1" applyFont="1" applyFill="1" applyAlignment="1">
      <alignment horizontal="left" vertical="center"/>
    </xf>
    <xf numFmtId="0" fontId="0" fillId="4" borderId="4" xfId="0" applyFill="1" applyBorder="1"/>
    <xf numFmtId="3" fontId="67" fillId="4" borderId="34" xfId="0" applyNumberFormat="1" applyFont="1" applyFill="1" applyBorder="1" applyAlignment="1">
      <alignment horizontal="center" vertical="center"/>
    </xf>
    <xf numFmtId="49" fontId="67" fillId="4" borderId="35" xfId="0" applyNumberFormat="1" applyFont="1" applyFill="1" applyBorder="1" applyAlignment="1">
      <alignment horizontal="left" vertical="center"/>
    </xf>
    <xf numFmtId="0" fontId="30" fillId="4" borderId="34" xfId="0" applyFont="1" applyFill="1" applyBorder="1" applyAlignment="1">
      <alignment horizontal="center" vertical="center" wrapText="1"/>
    </xf>
    <xf numFmtId="0" fontId="0" fillId="4" borderId="0" xfId="0" applyFill="1" applyAlignment="1">
      <alignment wrapText="1"/>
    </xf>
    <xf numFmtId="0" fontId="3" fillId="4" borderId="0" xfId="0" applyFont="1" applyFill="1" applyAlignment="1">
      <alignment wrapText="1"/>
    </xf>
    <xf numFmtId="0" fontId="67" fillId="4" borderId="0" xfId="0" applyFont="1" applyFill="1"/>
    <xf numFmtId="0" fontId="7" fillId="4" borderId="4" xfId="0" applyFont="1" applyFill="1" applyBorder="1"/>
    <xf numFmtId="49" fontId="67" fillId="4" borderId="0" xfId="0" applyNumberFormat="1" applyFont="1" applyFill="1" applyAlignment="1">
      <alignment horizontal="left" vertical="center"/>
    </xf>
    <xf numFmtId="3" fontId="67" fillId="4" borderId="0" xfId="0" applyNumberFormat="1" applyFont="1" applyFill="1" applyAlignment="1">
      <alignment horizontal="right" vertical="center"/>
    </xf>
    <xf numFmtId="0" fontId="67" fillId="4" borderId="4" xfId="0" applyFont="1" applyFill="1" applyBorder="1" applyAlignment="1">
      <alignment horizontal="right" vertical="center" wrapText="1"/>
    </xf>
    <xf numFmtId="0" fontId="7" fillId="4" borderId="0" xfId="0" applyFont="1" applyFill="1"/>
    <xf numFmtId="0" fontId="67" fillId="4" borderId="0" xfId="0" applyFont="1" applyFill="1" applyAlignment="1">
      <alignment horizontal="right" vertical="center" wrapText="1"/>
    </xf>
    <xf numFmtId="0" fontId="6" fillId="4" borderId="0" xfId="11" applyFont="1" applyFill="1" applyAlignment="1">
      <alignment horizontal="right" vertical="center" wrapText="1"/>
    </xf>
    <xf numFmtId="0" fontId="3" fillId="4" borderId="0" xfId="0" applyFont="1" applyFill="1" applyAlignment="1">
      <alignment horizontal="left" vertical="center" wrapText="1"/>
    </xf>
    <xf numFmtId="3" fontId="67" fillId="4" borderId="0" xfId="0" applyNumberFormat="1" applyFont="1" applyFill="1" applyAlignment="1">
      <alignment horizontal="right" vertical="center" wrapText="1"/>
    </xf>
    <xf numFmtId="3" fontId="30" fillId="4" borderId="0" xfId="0" applyNumberFormat="1" applyFont="1" applyFill="1" applyAlignment="1">
      <alignment horizontal="right" vertical="center" wrapText="1"/>
    </xf>
    <xf numFmtId="3" fontId="67" fillId="4" borderId="4" xfId="0" applyNumberFormat="1" applyFont="1" applyFill="1" applyBorder="1" applyAlignment="1">
      <alignment horizontal="right" vertical="center" wrapText="1"/>
    </xf>
    <xf numFmtId="0" fontId="62" fillId="4" borderId="0" xfId="0" applyFont="1" applyFill="1" applyAlignment="1">
      <alignment horizontal="center" vertical="center" wrapText="1"/>
    </xf>
    <xf numFmtId="175" fontId="6" fillId="4" borderId="0" xfId="0" applyNumberFormat="1" applyFont="1" applyFill="1" applyAlignment="1">
      <alignment horizontal="right" vertical="center"/>
    </xf>
    <xf numFmtId="3" fontId="6" fillId="4" borderId="0" xfId="0" applyNumberFormat="1" applyFont="1" applyFill="1" applyAlignment="1">
      <alignment horizontal="right" vertical="center"/>
    </xf>
    <xf numFmtId="0" fontId="0" fillId="4" borderId="4" xfId="0" applyFill="1" applyBorder="1" applyAlignment="1">
      <alignment horizontal="right"/>
    </xf>
    <xf numFmtId="0" fontId="69" fillId="4" borderId="0" xfId="0" applyFont="1" applyFill="1" applyAlignment="1">
      <alignment horizontal="left"/>
    </xf>
    <xf numFmtId="0" fontId="18" fillId="4" borderId="0" xfId="0" applyFont="1" applyFill="1" applyAlignment="1">
      <alignment horizontal="right" vertical="center"/>
    </xf>
    <xf numFmtId="0" fontId="25" fillId="4" borderId="0" xfId="0" applyFont="1" applyFill="1" applyAlignment="1">
      <alignment horizontal="right" vertical="center" wrapText="1"/>
    </xf>
    <xf numFmtId="3" fontId="3" fillId="4" borderId="0" xfId="0" applyNumberFormat="1" applyFont="1" applyFill="1" applyAlignment="1">
      <alignment horizontal="right" vertical="center"/>
    </xf>
    <xf numFmtId="177" fontId="18" fillId="4" borderId="0" xfId="0" applyNumberFormat="1" applyFont="1" applyFill="1" applyAlignment="1">
      <alignment horizontal="right" vertical="center"/>
    </xf>
    <xf numFmtId="177" fontId="8" fillId="4" borderId="0" xfId="0" applyNumberFormat="1" applyFont="1" applyFill="1" applyAlignment="1">
      <alignment horizontal="right" vertical="center"/>
    </xf>
    <xf numFmtId="176" fontId="8" fillId="4" borderId="0" xfId="0" applyNumberFormat="1" applyFont="1" applyFill="1" applyAlignment="1">
      <alignment horizontal="right" vertical="center"/>
    </xf>
    <xf numFmtId="0" fontId="54" fillId="4" borderId="0" xfId="0" applyFont="1" applyFill="1" applyAlignment="1">
      <alignment vertical="center"/>
    </xf>
    <xf numFmtId="0" fontId="29" fillId="4" borderId="0" xfId="0" applyFont="1" applyFill="1" applyAlignment="1">
      <alignment horizontal="right" vertical="center" wrapText="1"/>
    </xf>
    <xf numFmtId="0" fontId="55" fillId="4" borderId="0" xfId="0" applyFont="1" applyFill="1" applyAlignment="1">
      <alignment horizontal="right" vertical="center" wrapText="1"/>
    </xf>
    <xf numFmtId="0" fontId="15" fillId="4" borderId="4" xfId="0" applyFont="1" applyFill="1" applyBorder="1" applyAlignment="1">
      <alignment vertical="center"/>
    </xf>
    <xf numFmtId="0" fontId="53" fillId="4" borderId="4" xfId="0" applyFont="1" applyFill="1" applyBorder="1" applyAlignment="1">
      <alignment vertical="center"/>
    </xf>
    <xf numFmtId="0" fontId="56" fillId="4" borderId="0" xfId="0" applyFont="1" applyFill="1" applyAlignment="1">
      <alignment horizontal="left"/>
    </xf>
    <xf numFmtId="178" fontId="6" fillId="4" borderId="0" xfId="6" applyNumberFormat="1" applyFont="1" applyFill="1" applyAlignment="1">
      <alignment horizontal="right"/>
    </xf>
    <xf numFmtId="0" fontId="8" fillId="4" borderId="0" xfId="0" applyFont="1" applyFill="1" applyAlignment="1">
      <alignment horizontal="left"/>
    </xf>
    <xf numFmtId="176" fontId="3" fillId="4" borderId="0" xfId="0" applyNumberFormat="1" applyFont="1" applyFill="1" applyAlignment="1">
      <alignment horizontal="right" vertical="center"/>
    </xf>
    <xf numFmtId="176" fontId="15" fillId="4" borderId="0" xfId="0" applyNumberFormat="1" applyFont="1" applyFill="1" applyAlignment="1">
      <alignment vertical="center"/>
    </xf>
    <xf numFmtId="189" fontId="30" fillId="4" borderId="0" xfId="0" applyNumberFormat="1" applyFont="1" applyFill="1" applyAlignment="1">
      <alignment horizontal="right" vertical="center"/>
    </xf>
    <xf numFmtId="0" fontId="73" fillId="4" borderId="0" xfId="0" applyFont="1" applyFill="1"/>
    <xf numFmtId="0" fontId="65" fillId="4" borderId="0" xfId="0" applyFont="1" applyFill="1" applyAlignment="1">
      <alignment horizontal="left" vertical="center"/>
    </xf>
    <xf numFmtId="0" fontId="16" fillId="4" borderId="0" xfId="0" applyFont="1" applyFill="1" applyAlignment="1">
      <alignment horizontal="right" vertical="center"/>
    </xf>
    <xf numFmtId="0" fontId="1" fillId="4" borderId="0" xfId="0" applyFont="1" applyFill="1" applyAlignment="1">
      <alignment horizontal="right" vertical="center"/>
    </xf>
    <xf numFmtId="0" fontId="16" fillId="4" borderId="0" xfId="11" applyFont="1" applyFill="1" applyAlignment="1">
      <alignment horizontal="right" vertical="center"/>
    </xf>
    <xf numFmtId="0" fontId="8" fillId="0" borderId="23" xfId="0" quotePrefix="1" applyFont="1" applyBorder="1" applyAlignment="1">
      <alignment vertical="center"/>
    </xf>
    <xf numFmtId="0" fontId="3" fillId="4" borderId="29" xfId="2" applyFont="1" applyFill="1" applyBorder="1" applyAlignment="1">
      <alignment vertical="center"/>
    </xf>
    <xf numFmtId="186" fontId="8" fillId="4" borderId="0" xfId="0" applyNumberFormat="1" applyFont="1" applyFill="1" applyAlignment="1">
      <alignment horizontal="right"/>
    </xf>
    <xf numFmtId="0" fontId="6" fillId="4" borderId="0" xfId="0" applyFont="1" applyFill="1" applyAlignment="1">
      <alignment horizontal="left" vertical="center"/>
    </xf>
    <xf numFmtId="166" fontId="6" fillId="4" borderId="0" xfId="1" applyNumberFormat="1" applyFont="1" applyFill="1" applyAlignment="1">
      <alignment vertical="center"/>
    </xf>
    <xf numFmtId="166" fontId="6" fillId="4" borderId="26" xfId="1" applyNumberFormat="1" applyFont="1" applyFill="1" applyBorder="1" applyAlignment="1">
      <alignment vertical="center"/>
    </xf>
    <xf numFmtId="166" fontId="56" fillId="4" borderId="0" xfId="1" applyNumberFormat="1" applyFont="1" applyFill="1" applyAlignment="1">
      <alignment vertical="center"/>
    </xf>
    <xf numFmtId="166" fontId="17" fillId="4" borderId="0" xfId="1" applyNumberFormat="1" applyFont="1" applyFill="1" applyAlignment="1">
      <alignment vertical="center"/>
    </xf>
    <xf numFmtId="167" fontId="56" fillId="4" borderId="0" xfId="55" applyFont="1" applyFill="1" applyAlignment="1">
      <alignment vertical="center"/>
    </xf>
    <xf numFmtId="166" fontId="3" fillId="4" borderId="0" xfId="1" applyNumberFormat="1" applyFont="1" applyFill="1" applyAlignment="1">
      <alignment vertical="center"/>
    </xf>
    <xf numFmtId="166" fontId="3" fillId="4" borderId="26" xfId="1" applyNumberFormat="1" applyFont="1" applyFill="1" applyBorder="1" applyAlignment="1">
      <alignment vertical="center"/>
    </xf>
    <xf numFmtId="166" fontId="24" fillId="4" borderId="0" xfId="1" applyNumberFormat="1" applyFont="1" applyFill="1" applyAlignment="1">
      <alignment vertical="center"/>
    </xf>
    <xf numFmtId="167" fontId="24" fillId="4" borderId="0" xfId="55" applyFont="1" applyFill="1" applyAlignment="1">
      <alignment vertical="center"/>
    </xf>
    <xf numFmtId="0" fontId="6" fillId="4" borderId="6" xfId="2" applyFont="1" applyFill="1" applyBorder="1" applyAlignment="1">
      <alignment horizontal="center" vertical="center" wrapText="1"/>
    </xf>
    <xf numFmtId="173" fontId="6" fillId="4" borderId="29" xfId="55" applyNumberFormat="1" applyFont="1" applyFill="1" applyBorder="1" applyAlignment="1">
      <alignment horizontal="left" vertical="center"/>
    </xf>
    <xf numFmtId="0" fontId="67" fillId="4" borderId="0" xfId="0" applyFont="1" applyFill="1" applyAlignment="1">
      <alignment vertical="center"/>
    </xf>
    <xf numFmtId="0" fontId="70" fillId="4" borderId="0" xfId="0" applyFont="1" applyFill="1" applyAlignment="1">
      <alignment vertical="center"/>
    </xf>
    <xf numFmtId="0" fontId="71" fillId="4" borderId="0" xfId="0" applyFont="1" applyFill="1" applyAlignment="1">
      <alignment vertical="center"/>
    </xf>
    <xf numFmtId="0" fontId="67" fillId="4" borderId="0" xfId="0" applyFont="1" applyFill="1" applyAlignment="1">
      <alignment vertical="center" wrapText="1"/>
    </xf>
    <xf numFmtId="169" fontId="3" fillId="4" borderId="0" xfId="1" applyNumberFormat="1" applyFont="1" applyFill="1" applyAlignment="1">
      <alignment vertical="center"/>
    </xf>
    <xf numFmtId="0" fontId="8" fillId="0" borderId="0" xfId="5" applyFont="1" applyAlignment="1">
      <alignment horizontal="left"/>
    </xf>
    <xf numFmtId="0" fontId="18" fillId="0" borderId="0" xfId="5" applyFont="1" applyAlignment="1">
      <alignment horizontal="left"/>
    </xf>
    <xf numFmtId="0" fontId="15" fillId="0" borderId="0" xfId="5" applyFont="1" applyAlignment="1">
      <alignment vertical="center"/>
    </xf>
    <xf numFmtId="0" fontId="8" fillId="0" borderId="0" xfId="5" applyFont="1" applyAlignment="1">
      <alignment horizontal="left" vertical="center"/>
    </xf>
    <xf numFmtId="4" fontId="3" fillId="0" borderId="0" xfId="0" applyNumberFormat="1" applyFont="1" applyAlignment="1">
      <alignment horizontal="right" vertical="center"/>
    </xf>
    <xf numFmtId="167" fontId="6" fillId="4" borderId="28" xfId="55" quotePrefix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173" fontId="6" fillId="4" borderId="6" xfId="0" quotePrefix="1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0" fontId="74" fillId="4" borderId="0" xfId="0" applyFont="1" applyFill="1"/>
    <xf numFmtId="1" fontId="6" fillId="0" borderId="23" xfId="0" applyNumberFormat="1" applyFont="1" applyBorder="1" applyAlignment="1">
      <alignment horizontal="right" vertical="center"/>
    </xf>
    <xf numFmtId="0" fontId="6" fillId="0" borderId="40" xfId="0" applyFont="1" applyBorder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3" fillId="0" borderId="7" xfId="0" quotePrefix="1" applyFont="1" applyBorder="1" applyAlignment="1">
      <alignment horizontal="left" vertical="center" indent="1"/>
    </xf>
    <xf numFmtId="0" fontId="6" fillId="0" borderId="7" xfId="0" quotePrefix="1" applyFont="1" applyBorder="1" applyAlignment="1">
      <alignment vertical="center"/>
    </xf>
    <xf numFmtId="0" fontId="3" fillId="0" borderId="7" xfId="0" applyFont="1" applyBorder="1" applyAlignment="1">
      <alignment horizontal="left" vertical="center" indent="1"/>
    </xf>
    <xf numFmtId="0" fontId="6" fillId="0" borderId="7" xfId="0" quotePrefix="1" applyFont="1" applyBorder="1" applyAlignment="1">
      <alignment vertical="center" wrapText="1"/>
    </xf>
    <xf numFmtId="0" fontId="8" fillId="0" borderId="0" xfId="0" quotePrefix="1" applyFont="1" applyAlignment="1">
      <alignment vertical="center"/>
    </xf>
    <xf numFmtId="1" fontId="6" fillId="4" borderId="5" xfId="0" applyNumberFormat="1" applyFont="1" applyFill="1" applyBorder="1" applyAlignment="1">
      <alignment horizontal="right" vertical="center"/>
    </xf>
    <xf numFmtId="166" fontId="3" fillId="4" borderId="4" xfId="0" applyNumberFormat="1" applyFont="1" applyFill="1" applyBorder="1" applyAlignment="1">
      <alignment horizontal="right" vertical="center"/>
    </xf>
    <xf numFmtId="180" fontId="8" fillId="4" borderId="0" xfId="0" applyNumberFormat="1" applyFont="1" applyFill="1"/>
    <xf numFmtId="0" fontId="6" fillId="4" borderId="9" xfId="0" applyFont="1" applyFill="1" applyBorder="1" applyAlignment="1">
      <alignment horizontal="right" vertical="center" wrapText="1"/>
    </xf>
    <xf numFmtId="0" fontId="8" fillId="0" borderId="0" xfId="0" applyFont="1" applyAlignment="1">
      <alignment horizontal="right" vertical="center"/>
    </xf>
    <xf numFmtId="180" fontId="3" fillId="0" borderId="0" xfId="0" applyNumberFormat="1" applyFont="1" applyAlignment="1">
      <alignment horizontal="right" vertical="center"/>
    </xf>
    <xf numFmtId="166" fontId="3" fillId="4" borderId="0" xfId="0" applyNumberFormat="1" applyFont="1" applyFill="1" applyAlignment="1">
      <alignment horizontal="right"/>
    </xf>
    <xf numFmtId="179" fontId="3" fillId="4" borderId="0" xfId="0" applyNumberFormat="1" applyFont="1" applyFill="1"/>
    <xf numFmtId="179" fontId="67" fillId="4" borderId="0" xfId="0" applyNumberFormat="1" applyFont="1" applyFill="1" applyAlignment="1">
      <alignment vertical="center"/>
    </xf>
    <xf numFmtId="166" fontId="19" fillId="4" borderId="0" xfId="0" applyNumberFormat="1" applyFont="1" applyFill="1" applyAlignment="1">
      <alignment horizontal="right"/>
    </xf>
    <xf numFmtId="0" fontId="6" fillId="4" borderId="5" xfId="0" applyFont="1" applyFill="1" applyBorder="1" applyAlignment="1">
      <alignment horizontal="right" vertical="center" wrapText="1"/>
    </xf>
    <xf numFmtId="166" fontId="6" fillId="2" borderId="7" xfId="0" applyNumberFormat="1" applyFont="1" applyFill="1" applyBorder="1" applyAlignment="1">
      <alignment horizontal="left" vertical="center" wrapText="1"/>
    </xf>
    <xf numFmtId="166" fontId="3" fillId="2" borderId="7" xfId="0" applyNumberFormat="1" applyFont="1" applyFill="1" applyBorder="1" applyAlignment="1">
      <alignment horizontal="left" vertical="center" wrapText="1" indent="1"/>
    </xf>
    <xf numFmtId="166" fontId="3" fillId="2" borderId="7" xfId="0" applyNumberFormat="1" applyFont="1" applyFill="1" applyBorder="1" applyAlignment="1">
      <alignment horizontal="left" vertical="center" indent="1"/>
    </xf>
    <xf numFmtId="167" fontId="3" fillId="0" borderId="0" xfId="55" applyFont="1" applyAlignment="1">
      <alignment horizontal="left" vertical="top"/>
    </xf>
    <xf numFmtId="0" fontId="67" fillId="4" borderId="9" xfId="0" applyFont="1" applyFill="1" applyBorder="1" applyAlignment="1">
      <alignment horizontal="right" vertical="center" wrapText="1"/>
    </xf>
    <xf numFmtId="0" fontId="50" fillId="4" borderId="0" xfId="11" applyFont="1" applyFill="1" applyAlignment="1">
      <alignment horizontal="center" vertical="center" wrapText="1"/>
    </xf>
    <xf numFmtId="0" fontId="66" fillId="4" borderId="4" xfId="0" applyFont="1" applyFill="1" applyBorder="1" applyAlignment="1">
      <alignment horizontal="center" vertical="center"/>
    </xf>
    <xf numFmtId="0" fontId="6" fillId="4" borderId="0" xfId="11" applyFont="1" applyFill="1" applyAlignment="1">
      <alignment horizontal="center" vertical="center" wrapText="1"/>
    </xf>
    <xf numFmtId="167" fontId="3" fillId="4" borderId="0" xfId="55" applyFont="1" applyFill="1" applyAlignment="1">
      <alignment horizontal="left" vertical="center"/>
    </xf>
    <xf numFmtId="1" fontId="0" fillId="4" borderId="4" xfId="0" applyNumberFormat="1" applyFill="1" applyBorder="1" applyAlignment="1">
      <alignment horizontal="center" vertical="center"/>
    </xf>
    <xf numFmtId="3" fontId="67" fillId="4" borderId="9" xfId="0" applyNumberFormat="1" applyFont="1" applyFill="1" applyBorder="1" applyAlignment="1">
      <alignment horizontal="right" vertical="center"/>
    </xf>
    <xf numFmtId="49" fontId="67" fillId="4" borderId="0" xfId="0" applyNumberFormat="1" applyFont="1" applyFill="1" applyAlignment="1">
      <alignment horizontal="left" vertical="center" wrapText="1"/>
    </xf>
    <xf numFmtId="49" fontId="30" fillId="4" borderId="0" xfId="0" applyNumberFormat="1" applyFont="1" applyFill="1" applyAlignment="1">
      <alignment horizontal="left" vertical="center"/>
    </xf>
    <xf numFmtId="0" fontId="6" fillId="4" borderId="41" xfId="0" applyFont="1" applyFill="1" applyBorder="1" applyAlignment="1">
      <alignment horizontal="right" vertical="center" wrapText="1"/>
    </xf>
    <xf numFmtId="3" fontId="67" fillId="4" borderId="41" xfId="0" applyNumberFormat="1" applyFont="1" applyFill="1" applyBorder="1" applyAlignment="1">
      <alignment horizontal="right" vertical="center"/>
    </xf>
    <xf numFmtId="0" fontId="3" fillId="4" borderId="43" xfId="0" applyFont="1" applyFill="1" applyBorder="1"/>
    <xf numFmtId="0" fontId="67" fillId="4" borderId="43" xfId="0" applyFont="1" applyFill="1" applyBorder="1" applyAlignment="1">
      <alignment vertical="center"/>
    </xf>
    <xf numFmtId="3" fontId="30" fillId="4" borderId="43" xfId="0" applyNumberFormat="1" applyFont="1" applyFill="1" applyBorder="1" applyAlignment="1">
      <alignment horizontal="right" vertical="center"/>
    </xf>
    <xf numFmtId="0" fontId="3" fillId="4" borderId="43" xfId="0" applyFont="1" applyFill="1" applyBorder="1" applyAlignment="1">
      <alignment horizontal="right" vertical="center"/>
    </xf>
    <xf numFmtId="0" fontId="7" fillId="4" borderId="42" xfId="0" applyFont="1" applyFill="1" applyBorder="1"/>
    <xf numFmtId="0" fontId="6" fillId="4" borderId="43" xfId="0" applyFont="1" applyFill="1" applyBorder="1" applyAlignment="1">
      <alignment horizontal="right" vertical="center" wrapText="1"/>
    </xf>
    <xf numFmtId="3" fontId="67" fillId="4" borderId="43" xfId="0" applyNumberFormat="1" applyFont="1" applyFill="1" applyBorder="1" applyAlignment="1">
      <alignment horizontal="right" vertical="center"/>
    </xf>
    <xf numFmtId="0" fontId="67" fillId="4" borderId="42" xfId="0" applyFont="1" applyFill="1" applyBorder="1" applyAlignment="1">
      <alignment horizontal="right" vertical="center" wrapText="1"/>
    </xf>
    <xf numFmtId="179" fontId="3" fillId="4" borderId="43" xfId="0" applyNumberFormat="1" applyFont="1" applyFill="1" applyBorder="1" applyAlignment="1">
      <alignment horizontal="right" vertical="center"/>
    </xf>
    <xf numFmtId="0" fontId="6" fillId="4" borderId="0" xfId="7" applyFont="1" applyFill="1" applyAlignment="1">
      <alignment horizontal="center" vertical="center" wrapText="1"/>
    </xf>
    <xf numFmtId="0" fontId="67" fillId="4" borderId="0" xfId="0" applyFont="1" applyFill="1" applyAlignment="1">
      <alignment wrapText="1"/>
    </xf>
    <xf numFmtId="0" fontId="3" fillId="4" borderId="0" xfId="0" applyFont="1" applyFill="1" applyAlignment="1">
      <alignment vertical="center" wrapText="1"/>
    </xf>
    <xf numFmtId="0" fontId="6" fillId="4" borderId="4" xfId="7" applyFont="1" applyFill="1" applyBorder="1" applyAlignment="1">
      <alignment horizontal="center" vertical="center"/>
    </xf>
    <xf numFmtId="0" fontId="67" fillId="4" borderId="41" xfId="0" applyFont="1" applyFill="1" applyBorder="1" applyAlignment="1">
      <alignment horizontal="right" vertical="center" wrapText="1"/>
    </xf>
    <xf numFmtId="3" fontId="67" fillId="4" borderId="43" xfId="0" applyNumberFormat="1" applyFont="1" applyFill="1" applyBorder="1" applyAlignment="1">
      <alignment horizontal="right" vertical="center" wrapText="1"/>
    </xf>
    <xf numFmtId="3" fontId="30" fillId="4" borderId="43" xfId="0" applyNumberFormat="1" applyFont="1" applyFill="1" applyBorder="1" applyAlignment="1">
      <alignment horizontal="right" vertical="center" wrapText="1"/>
    </xf>
    <xf numFmtId="3" fontId="67" fillId="4" borderId="42" xfId="0" applyNumberFormat="1" applyFont="1" applyFill="1" applyBorder="1" applyAlignment="1">
      <alignment horizontal="right" vertical="center" wrapText="1"/>
    </xf>
    <xf numFmtId="0" fontId="66" fillId="4" borderId="4" xfId="0" applyFont="1" applyFill="1" applyBorder="1" applyAlignment="1">
      <alignment horizontal="left" vertical="center"/>
    </xf>
    <xf numFmtId="3" fontId="63" fillId="4" borderId="4" xfId="0" applyNumberFormat="1" applyFont="1" applyFill="1" applyBorder="1" applyAlignment="1">
      <alignment horizontal="center" vertical="center"/>
    </xf>
    <xf numFmtId="0" fontId="6" fillId="4" borderId="0" xfId="7" applyFont="1" applyFill="1" applyAlignment="1">
      <alignment horizontal="left" vertical="center"/>
    </xf>
    <xf numFmtId="0" fontId="67" fillId="4" borderId="0" xfId="0" applyFont="1" applyFill="1" applyAlignment="1">
      <alignment horizontal="left" vertical="center" wrapText="1"/>
    </xf>
    <xf numFmtId="0" fontId="67" fillId="4" borderId="43" xfId="0" applyFont="1" applyFill="1" applyBorder="1" applyAlignment="1">
      <alignment horizontal="right" vertical="center" wrapText="1"/>
    </xf>
    <xf numFmtId="175" fontId="6" fillId="4" borderId="43" xfId="0" applyNumberFormat="1" applyFont="1" applyFill="1" applyBorder="1" applyAlignment="1">
      <alignment horizontal="right" vertical="center"/>
    </xf>
    <xf numFmtId="0" fontId="6" fillId="4" borderId="43" xfId="0" applyFont="1" applyFill="1" applyBorder="1" applyAlignment="1">
      <alignment horizontal="right" vertical="center"/>
    </xf>
    <xf numFmtId="0" fontId="3" fillId="4" borderId="43" xfId="0" applyFont="1" applyFill="1" applyBorder="1" applyAlignment="1">
      <alignment horizontal="right"/>
    </xf>
    <xf numFmtId="0" fontId="0" fillId="4" borderId="42" xfId="0" applyFill="1" applyBorder="1" applyAlignment="1">
      <alignment horizontal="right"/>
    </xf>
    <xf numFmtId="0" fontId="67" fillId="4" borderId="0" xfId="7" applyFont="1" applyFill="1" applyAlignment="1">
      <alignment horizontal="center" vertical="center" wrapText="1"/>
    </xf>
    <xf numFmtId="175" fontId="6" fillId="4" borderId="0" xfId="0" applyNumberFormat="1" applyFont="1" applyFill="1" applyAlignment="1">
      <alignment horizontal="center" vertical="center"/>
    </xf>
    <xf numFmtId="175" fontId="6" fillId="4" borderId="43" xfId="0" applyNumberFormat="1" applyFont="1" applyFill="1" applyBorder="1" applyAlignment="1">
      <alignment horizontal="center" vertical="center"/>
    </xf>
    <xf numFmtId="0" fontId="6" fillId="4" borderId="43" xfId="0" applyFont="1" applyFill="1" applyBorder="1" applyAlignment="1">
      <alignment vertical="center"/>
    </xf>
    <xf numFmtId="0" fontId="6" fillId="4" borderId="0" xfId="0" applyFont="1" applyFill="1" applyAlignment="1">
      <alignment vertical="center"/>
    </xf>
    <xf numFmtId="0" fontId="0" fillId="4" borderId="42" xfId="0" applyFill="1" applyBorder="1"/>
    <xf numFmtId="0" fontId="6" fillId="4" borderId="10" xfId="0" applyFont="1" applyFill="1" applyBorder="1" applyAlignment="1">
      <alignment horizontal="right" vertical="center"/>
    </xf>
    <xf numFmtId="3" fontId="6" fillId="4" borderId="43" xfId="0" applyNumberFormat="1" applyFont="1" applyFill="1" applyBorder="1" applyAlignment="1">
      <alignment horizontal="right" vertical="center"/>
    </xf>
    <xf numFmtId="3" fontId="3" fillId="4" borderId="43" xfId="0" applyNumberFormat="1" applyFont="1" applyFill="1" applyBorder="1" applyAlignment="1">
      <alignment horizontal="right" vertical="center"/>
    </xf>
    <xf numFmtId="0" fontId="15" fillId="4" borderId="42" xfId="0" applyFont="1" applyFill="1" applyBorder="1" applyAlignment="1">
      <alignment vertical="center"/>
    </xf>
    <xf numFmtId="0" fontId="18" fillId="4" borderId="0" xfId="2" quotePrefix="1" applyFont="1" applyFill="1" applyAlignment="1">
      <alignment horizontal="left" vertical="center"/>
    </xf>
    <xf numFmtId="49" fontId="18" fillId="0" borderId="0" xfId="0" applyNumberFormat="1" applyFont="1" applyAlignment="1">
      <alignment vertical="center" wrapText="1"/>
    </xf>
    <xf numFmtId="167" fontId="18" fillId="4" borderId="0" xfId="55" applyFont="1" applyFill="1" applyAlignment="1">
      <alignment vertical="center"/>
    </xf>
    <xf numFmtId="172" fontId="18" fillId="28" borderId="0" xfId="0" applyNumberFormat="1" applyFont="1" applyFill="1" applyAlignment="1">
      <alignment vertical="center"/>
    </xf>
    <xf numFmtId="1" fontId="18" fillId="0" borderId="0" xfId="2" applyNumberFormat="1" applyFont="1" applyAlignment="1">
      <alignment vertical="center"/>
    </xf>
    <xf numFmtId="0" fontId="8" fillId="0" borderId="0" xfId="0" applyFont="1" applyAlignment="1">
      <alignment horizontal="distributed" vertical="justify"/>
    </xf>
    <xf numFmtId="0" fontId="8" fillId="0" borderId="0" xfId="0" quotePrefix="1" applyFont="1" applyAlignment="1">
      <alignment horizontal="distributed" vertical="justify" wrapText="1"/>
    </xf>
    <xf numFmtId="0" fontId="18" fillId="0" borderId="0" xfId="0" applyFont="1" applyBorder="1" applyAlignment="1">
      <alignment horizontal="left" vertical="center"/>
    </xf>
    <xf numFmtId="0" fontId="8" fillId="4" borderId="0" xfId="2" quotePrefix="1" applyFont="1" applyFill="1" applyBorder="1" applyAlignment="1">
      <alignment horizontal="left" vertical="center"/>
    </xf>
    <xf numFmtId="49" fontId="18" fillId="0" borderId="0" xfId="0" applyNumberFormat="1" applyFont="1" applyAlignment="1">
      <alignment horizontal="distributed" vertical="justify" wrapText="1"/>
    </xf>
    <xf numFmtId="49" fontId="18" fillId="0" borderId="0" xfId="0" applyNumberFormat="1" applyFont="1" applyAlignment="1">
      <alignment horizontal="left" vertical="center" wrapText="1"/>
    </xf>
    <xf numFmtId="49" fontId="4" fillId="0" borderId="0" xfId="0" quotePrefix="1" applyNumberFormat="1" applyFont="1" applyAlignment="1">
      <alignment horizontal="left" vertical="center"/>
    </xf>
    <xf numFmtId="0" fontId="18" fillId="4" borderId="0" xfId="2" quotePrefix="1" applyFont="1" applyFill="1" applyAlignment="1">
      <alignment horizontal="distributed" vertical="justify" justifyLastLine="1"/>
    </xf>
    <xf numFmtId="0" fontId="8" fillId="4" borderId="9" xfId="2" quotePrefix="1" applyFont="1" applyFill="1" applyBorder="1" applyAlignment="1">
      <alignment horizontal="distributed" vertical="justify" wrapText="1"/>
    </xf>
    <xf numFmtId="0" fontId="8" fillId="4" borderId="9" xfId="2" quotePrefix="1" applyFont="1" applyFill="1" applyBorder="1" applyAlignment="1">
      <alignment horizontal="distributed" vertical="justify"/>
    </xf>
    <xf numFmtId="0" fontId="8" fillId="4" borderId="0" xfId="2" quotePrefix="1" applyFont="1" applyFill="1" applyBorder="1" applyAlignment="1">
      <alignment horizontal="left" vertical="center" wrapText="1"/>
    </xf>
    <xf numFmtId="0" fontId="4" fillId="4" borderId="0" xfId="2" applyFont="1" applyFill="1" applyAlignment="1">
      <alignment horizontal="left" vertical="center"/>
    </xf>
    <xf numFmtId="167" fontId="18" fillId="4" borderId="9" xfId="55" applyFont="1" applyFill="1" applyBorder="1" applyAlignment="1">
      <alignment horizontal="distributed" vertical="justify"/>
    </xf>
    <xf numFmtId="167" fontId="4" fillId="4" borderId="0" xfId="55" applyFont="1" applyFill="1" applyAlignment="1">
      <alignment horizontal="left"/>
    </xf>
    <xf numFmtId="49" fontId="4" fillId="4" borderId="0" xfId="2" applyNumberFormat="1" applyFont="1" applyFill="1" applyAlignment="1">
      <alignment horizontal="left" vertical="center"/>
    </xf>
    <xf numFmtId="172" fontId="4" fillId="28" borderId="0" xfId="0" applyNumberFormat="1" applyFont="1" applyFill="1" applyAlignment="1">
      <alignment horizontal="left"/>
    </xf>
    <xf numFmtId="172" fontId="18" fillId="4" borderId="0" xfId="5" applyNumberFormat="1" applyFont="1" applyFill="1" applyAlignment="1">
      <alignment horizontal="left" vertical="center"/>
    </xf>
    <xf numFmtId="0" fontId="3" fillId="4" borderId="0" xfId="2" applyFont="1" applyFill="1" applyAlignment="1">
      <alignment horizontal="left" vertical="center" wrapText="1"/>
    </xf>
    <xf numFmtId="0" fontId="3" fillId="4" borderId="7" xfId="2" applyFont="1" applyFill="1" applyBorder="1" applyAlignment="1">
      <alignment horizontal="left" vertical="center" wrapText="1"/>
    </xf>
    <xf numFmtId="0" fontId="3" fillId="4" borderId="7" xfId="2" applyFont="1" applyFill="1" applyBorder="1" applyAlignment="1">
      <alignment horizontal="left" vertical="center"/>
    </xf>
    <xf numFmtId="172" fontId="8" fillId="4" borderId="0" xfId="5" applyNumberFormat="1" applyFont="1" applyFill="1" applyAlignment="1">
      <alignment horizontal="left" vertical="center"/>
    </xf>
    <xf numFmtId="167" fontId="8" fillId="4" borderId="0" xfId="5" quotePrefix="1" applyNumberFormat="1" applyFont="1" applyFill="1" applyAlignment="1">
      <alignment horizontal="left" vertical="center"/>
    </xf>
    <xf numFmtId="172" fontId="8" fillId="4" borderId="0" xfId="5" applyNumberFormat="1" applyFont="1" applyFill="1" applyAlignment="1">
      <alignment horizontal="left"/>
    </xf>
    <xf numFmtId="0" fontId="3" fillId="4" borderId="8" xfId="2" applyFont="1" applyFill="1" applyBorder="1" applyAlignment="1">
      <alignment horizontal="left" vertical="center"/>
    </xf>
    <xf numFmtId="172" fontId="18" fillId="28" borderId="0" xfId="0" applyNumberFormat="1" applyFont="1" applyFill="1" applyAlignment="1">
      <alignment horizontal="distributed" vertical="justify"/>
    </xf>
    <xf numFmtId="0" fontId="6" fillId="4" borderId="9" xfId="2" quotePrefix="1" applyFont="1" applyFill="1" applyBorder="1" applyAlignment="1">
      <alignment horizontal="center" vertical="center"/>
    </xf>
    <xf numFmtId="0" fontId="6" fillId="4" borderId="6" xfId="2" quotePrefix="1" applyFont="1" applyFill="1" applyBorder="1" applyAlignment="1">
      <alignment horizontal="center" vertical="center"/>
    </xf>
    <xf numFmtId="0" fontId="6" fillId="4" borderId="7" xfId="2" applyFont="1" applyFill="1" applyBorder="1" applyAlignment="1">
      <alignment horizontal="left" vertical="center"/>
    </xf>
    <xf numFmtId="0" fontId="4" fillId="4" borderId="0" xfId="0" quotePrefix="1" applyFont="1" applyFill="1" applyAlignment="1">
      <alignment horizontal="left" vertical="center"/>
    </xf>
    <xf numFmtId="179" fontId="50" fillId="4" borderId="0" xfId="0" applyNumberFormat="1" applyFont="1" applyFill="1" applyAlignment="1">
      <alignment horizontal="center" vertical="center" wrapText="1"/>
    </xf>
    <xf numFmtId="49" fontId="8" fillId="4" borderId="9" xfId="0" quotePrefix="1" applyNumberFormat="1" applyFont="1" applyFill="1" applyBorder="1" applyAlignment="1">
      <alignment horizontal="left" vertical="center" wrapText="1"/>
    </xf>
    <xf numFmtId="167" fontId="8" fillId="0" borderId="0" xfId="5" quotePrefix="1" applyNumberFormat="1" applyFont="1" applyAlignment="1">
      <alignment horizontal="left" vertical="center"/>
    </xf>
    <xf numFmtId="173" fontId="18" fillId="4" borderId="0" xfId="0" applyNumberFormat="1" applyFont="1" applyFill="1" applyAlignment="1">
      <alignment horizontal="distributed" vertical="justify"/>
    </xf>
    <xf numFmtId="0" fontId="4" fillId="2" borderId="0" xfId="0" applyFont="1" applyFill="1" applyAlignment="1">
      <alignment horizontal="left" vertical="center"/>
    </xf>
    <xf numFmtId="0" fontId="18" fillId="0" borderId="0" xfId="0" quotePrefix="1" applyFont="1" applyAlignment="1">
      <alignment horizontal="left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distributed" vertical="justify" wrapText="1"/>
    </xf>
    <xf numFmtId="0" fontId="8" fillId="0" borderId="0" xfId="0" applyFont="1" applyAlignment="1">
      <alignment horizontal="distributed" vertical="justify"/>
    </xf>
    <xf numFmtId="0" fontId="6" fillId="4" borderId="9" xfId="0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/>
    </xf>
    <xf numFmtId="0" fontId="8" fillId="0" borderId="0" xfId="0" applyFont="1" applyAlignment="1">
      <alignment horizontal="center" vertical="justify" wrapText="1"/>
    </xf>
    <xf numFmtId="0" fontId="6" fillId="4" borderId="9" xfId="0" applyFont="1" applyFill="1" applyBorder="1" applyAlignment="1">
      <alignment horizontal="right" vertical="center" wrapText="1"/>
    </xf>
    <xf numFmtId="0" fontId="6" fillId="4" borderId="4" xfId="0" applyFont="1" applyFill="1" applyBorder="1" applyAlignment="1">
      <alignment horizontal="right" vertical="center"/>
    </xf>
    <xf numFmtId="0" fontId="6" fillId="4" borderId="4" xfId="0" applyFont="1" applyFill="1" applyBorder="1" applyAlignment="1">
      <alignment horizontal="right" vertical="center" wrapText="1"/>
    </xf>
    <xf numFmtId="175" fontId="8" fillId="2" borderId="9" xfId="0" applyNumberFormat="1" applyFont="1" applyFill="1" applyBorder="1" applyAlignment="1">
      <alignment horizontal="justify" vertical="justify" wrapText="1"/>
    </xf>
    <xf numFmtId="0" fontId="67" fillId="4" borderId="0" xfId="0" applyFont="1" applyFill="1" applyAlignment="1">
      <alignment horizontal="right" vertical="center" wrapText="1"/>
    </xf>
    <xf numFmtId="0" fontId="68" fillId="4" borderId="0" xfId="0" applyFont="1" applyFill="1" applyAlignment="1">
      <alignment horizontal="left" vertical="center" wrapText="1"/>
    </xf>
    <xf numFmtId="0" fontId="50" fillId="4" borderId="0" xfId="11" applyFont="1" applyFill="1" applyAlignment="1">
      <alignment horizontal="center" vertical="center" wrapText="1"/>
    </xf>
    <xf numFmtId="0" fontId="67" fillId="4" borderId="9" xfId="0" applyFont="1" applyFill="1" applyBorder="1" applyAlignment="1">
      <alignment horizontal="right" vertical="center" wrapText="1"/>
    </xf>
    <xf numFmtId="0" fontId="67" fillId="4" borderId="4" xfId="0" applyFont="1" applyFill="1" applyBorder="1" applyAlignment="1">
      <alignment horizontal="right" vertical="center" wrapText="1"/>
    </xf>
    <xf numFmtId="0" fontId="67" fillId="4" borderId="10" xfId="0" applyFont="1" applyFill="1" applyBorder="1" applyAlignment="1">
      <alignment horizontal="center" vertical="center"/>
    </xf>
    <xf numFmtId="0" fontId="67" fillId="4" borderId="5" xfId="0" applyFont="1" applyFill="1" applyBorder="1" applyAlignment="1">
      <alignment horizontal="center" vertical="center"/>
    </xf>
    <xf numFmtId="0" fontId="6" fillId="4" borderId="9" xfId="11" applyFont="1" applyFill="1" applyBorder="1" applyAlignment="1">
      <alignment horizontal="center" vertical="center" wrapText="1"/>
    </xf>
    <xf numFmtId="0" fontId="6" fillId="4" borderId="0" xfId="11" applyFont="1" applyFill="1" applyAlignment="1">
      <alignment horizontal="center" vertical="center" wrapText="1"/>
    </xf>
    <xf numFmtId="0" fontId="67" fillId="4" borderId="0" xfId="0" applyFont="1" applyFill="1" applyAlignment="1">
      <alignment horizontal="center" vertical="center"/>
    </xf>
    <xf numFmtId="0" fontId="66" fillId="4" borderId="0" xfId="0" applyFont="1" applyFill="1" applyAlignment="1">
      <alignment horizontal="left" vertical="center"/>
    </xf>
    <xf numFmtId="0" fontId="68" fillId="4" borderId="9" xfId="0" applyFont="1" applyFill="1" applyBorder="1" applyAlignment="1">
      <alignment horizontal="left" vertical="center" wrapText="1"/>
    </xf>
    <xf numFmtId="0" fontId="6" fillId="4" borderId="41" xfId="0" applyFont="1" applyFill="1" applyBorder="1" applyAlignment="1">
      <alignment horizontal="right" vertical="center" wrapText="1"/>
    </xf>
    <xf numFmtId="0" fontId="6" fillId="4" borderId="42" xfId="0" applyFont="1" applyFill="1" applyBorder="1" applyAlignment="1">
      <alignment horizontal="right" vertical="center" wrapText="1"/>
    </xf>
    <xf numFmtId="0" fontId="30" fillId="4" borderId="0" xfId="0" applyFont="1" applyFill="1" applyAlignment="1">
      <alignment horizontal="center" vertical="center" wrapText="1"/>
    </xf>
    <xf numFmtId="0" fontId="3" fillId="4" borderId="36" xfId="11" applyFont="1" applyFill="1" applyBorder="1" applyAlignment="1">
      <alignment horizontal="center" vertical="center" wrapText="1"/>
    </xf>
    <xf numFmtId="0" fontId="3" fillId="4" borderId="37" xfId="11" applyFont="1" applyFill="1" applyBorder="1" applyAlignment="1">
      <alignment horizontal="center" vertical="center" wrapText="1"/>
    </xf>
    <xf numFmtId="0" fontId="30" fillId="4" borderId="32" xfId="0" applyFont="1" applyFill="1" applyBorder="1" applyAlignment="1">
      <alignment horizontal="center" vertical="center" wrapText="1"/>
    </xf>
    <xf numFmtId="0" fontId="30" fillId="4" borderId="33" xfId="0" applyFont="1" applyFill="1" applyBorder="1" applyAlignment="1">
      <alignment horizontal="center" vertical="center" wrapText="1"/>
    </xf>
    <xf numFmtId="0" fontId="30" fillId="4" borderId="31" xfId="0" applyFont="1" applyFill="1" applyBorder="1" applyAlignment="1">
      <alignment horizontal="center" vertical="center"/>
    </xf>
    <xf numFmtId="0" fontId="30" fillId="4" borderId="5" xfId="0" applyFont="1" applyFill="1" applyBorder="1" applyAlignment="1">
      <alignment horizontal="center" vertical="center"/>
    </xf>
    <xf numFmtId="0" fontId="30" fillId="4" borderId="34" xfId="0" applyFont="1" applyFill="1" applyBorder="1" applyAlignment="1">
      <alignment horizontal="center" vertical="center"/>
    </xf>
    <xf numFmtId="0" fontId="30" fillId="4" borderId="25" xfId="0" applyFont="1" applyFill="1" applyBorder="1" applyAlignment="1">
      <alignment horizontal="center" vertical="center"/>
    </xf>
    <xf numFmtId="0" fontId="3" fillId="4" borderId="38" xfId="0" applyFont="1" applyFill="1" applyBorder="1" applyAlignment="1">
      <alignment horizontal="center" vertical="center" wrapText="1"/>
    </xf>
    <xf numFmtId="0" fontId="3" fillId="4" borderId="39" xfId="0" applyFont="1" applyFill="1" applyBorder="1" applyAlignment="1">
      <alignment horizontal="center" vertical="center" wrapText="1"/>
    </xf>
    <xf numFmtId="0" fontId="6" fillId="4" borderId="9" xfId="7" applyFont="1" applyFill="1" applyBorder="1" applyAlignment="1">
      <alignment horizontal="center" vertical="center" wrapText="1"/>
    </xf>
    <xf numFmtId="0" fontId="6" fillId="4" borderId="0" xfId="7" applyFont="1" applyFill="1" applyAlignment="1">
      <alignment horizontal="center" vertical="center" wrapText="1"/>
    </xf>
    <xf numFmtId="0" fontId="67" fillId="4" borderId="41" xfId="0" applyFont="1" applyFill="1" applyBorder="1" applyAlignment="1">
      <alignment horizontal="right" vertical="center" wrapText="1"/>
    </xf>
    <xf numFmtId="0" fontId="67" fillId="4" borderId="42" xfId="0" applyFont="1" applyFill="1" applyBorder="1" applyAlignment="1">
      <alignment horizontal="right" vertical="center" wrapText="1"/>
    </xf>
    <xf numFmtId="0" fontId="6" fillId="4" borderId="0" xfId="0" applyFont="1" applyFill="1" applyAlignment="1">
      <alignment horizontal="right" vertical="center" wrapText="1"/>
    </xf>
    <xf numFmtId="0" fontId="67" fillId="4" borderId="5" xfId="0" applyFont="1" applyFill="1" applyBorder="1" applyAlignment="1">
      <alignment horizontal="center" vertical="center" wrapText="1"/>
    </xf>
    <xf numFmtId="0" fontId="67" fillId="4" borderId="10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left" vertical="center"/>
    </xf>
    <xf numFmtId="49" fontId="8" fillId="4" borderId="9" xfId="0" quotePrefix="1" applyNumberFormat="1" applyFont="1" applyFill="1" applyBorder="1" applyAlignment="1">
      <alignment horizontal="distributed" vertical="justify" wrapText="1"/>
    </xf>
    <xf numFmtId="49" fontId="8" fillId="4" borderId="0" xfId="0" quotePrefix="1" applyNumberFormat="1" applyFont="1" applyFill="1" applyAlignment="1">
      <alignment horizontal="distributed" vertical="justify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7" fillId="4" borderId="9" xfId="7" applyFont="1" applyFill="1" applyBorder="1" applyAlignment="1">
      <alignment horizontal="center" vertical="center" wrapText="1"/>
    </xf>
    <xf numFmtId="0" fontId="67" fillId="4" borderId="0" xfId="7" applyFont="1" applyFill="1" applyAlignment="1">
      <alignment horizontal="center" vertical="center" wrapText="1"/>
    </xf>
    <xf numFmtId="0" fontId="67" fillId="4" borderId="43" xfId="0" applyFont="1" applyFill="1" applyBorder="1" applyAlignment="1">
      <alignment horizontal="right" vertical="center" wrapText="1"/>
    </xf>
    <xf numFmtId="0" fontId="18" fillId="0" borderId="0" xfId="0" applyFont="1" applyAlignment="1">
      <alignment horizontal="left" vertical="center"/>
    </xf>
    <xf numFmtId="0" fontId="8" fillId="0" borderId="0" xfId="0" quotePrefix="1" applyFont="1" applyAlignment="1">
      <alignment horizontal="distributed" vertical="justify" wrapText="1"/>
    </xf>
    <xf numFmtId="49" fontId="4" fillId="0" borderId="0" xfId="0" applyNumberFormat="1" applyFont="1" applyAlignment="1">
      <alignment horizontal="left" vertical="center"/>
    </xf>
    <xf numFmtId="0" fontId="8" fillId="0" borderId="0" xfId="0" quotePrefix="1" applyFont="1" applyAlignment="1">
      <alignment horizontal="left" vertical="justify" wrapText="1"/>
    </xf>
    <xf numFmtId="0" fontId="18" fillId="0" borderId="7" xfId="0" applyFont="1" applyBorder="1" applyAlignment="1">
      <alignment horizontal="distributed" vertical="justify"/>
    </xf>
    <xf numFmtId="0" fontId="18" fillId="0" borderId="0" xfId="0" applyFont="1" applyBorder="1" applyAlignment="1">
      <alignment horizontal="distributed" vertical="justify"/>
    </xf>
    <xf numFmtId="0" fontId="75" fillId="5" borderId="0" xfId="0" applyFont="1" applyFill="1" applyAlignment="1">
      <alignment vertical="center"/>
    </xf>
    <xf numFmtId="0" fontId="76" fillId="0" borderId="0" xfId="10" applyFont="1" applyAlignment="1">
      <alignment vertical="center"/>
    </xf>
    <xf numFmtId="0" fontId="76" fillId="4" borderId="0" xfId="10" applyFont="1" applyFill="1" applyBorder="1" applyAlignment="1">
      <alignment horizontal="left" vertical="center"/>
    </xf>
    <xf numFmtId="0" fontId="76" fillId="0" borderId="0" xfId="10" applyFont="1" applyFill="1" applyAlignment="1">
      <alignment vertical="center"/>
    </xf>
    <xf numFmtId="0" fontId="76" fillId="4" borderId="0" xfId="10" applyFont="1" applyFill="1" applyAlignment="1">
      <alignment vertical="center"/>
    </xf>
  </cellXfs>
  <cellStyles count="56">
    <cellStyle name="20% - Énfasis1 2" xfId="12"/>
    <cellStyle name="20% - Énfasis2 2" xfId="13"/>
    <cellStyle name="20% - Énfasis3 2" xfId="14"/>
    <cellStyle name="20% - Énfasis4 2" xfId="15"/>
    <cellStyle name="20% - Énfasis5 2" xfId="16"/>
    <cellStyle name="20% - Énfasis6 2" xfId="17"/>
    <cellStyle name="40% - Énfasis1 2" xfId="18"/>
    <cellStyle name="40% - Énfasis2 2" xfId="19"/>
    <cellStyle name="40% - Énfasis3 2" xfId="20"/>
    <cellStyle name="40% - Énfasis4 2" xfId="21"/>
    <cellStyle name="40% - Énfasis5 2" xfId="22"/>
    <cellStyle name="40% - Énfasis6 2" xfId="23"/>
    <cellStyle name="60% - Énfasis1 2" xfId="24"/>
    <cellStyle name="60% - Énfasis2 2" xfId="25"/>
    <cellStyle name="60% - Énfasis3 2" xfId="26"/>
    <cellStyle name="60% - Énfasis4 2" xfId="27"/>
    <cellStyle name="60% - Énfasis5 2" xfId="28"/>
    <cellStyle name="60% - Énfasis6 2" xfId="29"/>
    <cellStyle name="Buena 2" xfId="30"/>
    <cellStyle name="Cálculo 2" xfId="31"/>
    <cellStyle name="Celda de comprobación 2" xfId="32"/>
    <cellStyle name="Celda vinculada 2" xfId="33"/>
    <cellStyle name="Encabezado 4 2" xfId="34"/>
    <cellStyle name="Énfasis1 2" xfId="35"/>
    <cellStyle name="Énfasis2 2" xfId="36"/>
    <cellStyle name="Énfasis3 2" xfId="37"/>
    <cellStyle name="Énfasis4 2" xfId="38"/>
    <cellStyle name="Énfasis5 2" xfId="39"/>
    <cellStyle name="Énfasis6 2" xfId="40"/>
    <cellStyle name="Entrada 2" xfId="41"/>
    <cellStyle name="Hipervínculo" xfId="10" builtinId="8"/>
    <cellStyle name="Incorrecto 2" xfId="42"/>
    <cellStyle name="Millares 2" xfId="9"/>
    <cellStyle name="Millares 2 2" xfId="53"/>
    <cellStyle name="Millares 3" xfId="52"/>
    <cellStyle name="Millares 4" xfId="54"/>
    <cellStyle name="Neutral 2" xfId="43"/>
    <cellStyle name="Normal" xfId="0" builtinId="0"/>
    <cellStyle name="Normal 2" xfId="5"/>
    <cellStyle name="Normal 2 2" xfId="7"/>
    <cellStyle name="Normal 3" xfId="11"/>
    <cellStyle name="Normal_CEP2" xfId="1"/>
    <cellStyle name="Normal_CEP2 2" xfId="8"/>
    <cellStyle name="Normal_IEC11006" xfId="4"/>
    <cellStyle name="Normal_IEC15005" xfId="55"/>
    <cellStyle name="Normal_IEC15020" xfId="2"/>
    <cellStyle name="Normal_IECM1304" xfId="6"/>
    <cellStyle name="Normal_vbp_01_02" xfId="3"/>
    <cellStyle name="Notas 2" xfId="44"/>
    <cellStyle name="Salida 2" xfId="45"/>
    <cellStyle name="Texto de advertencia 2" xfId="46"/>
    <cellStyle name="Texto explicativo 2" xfId="47"/>
    <cellStyle name="Título 2 2" xfId="49"/>
    <cellStyle name="Título 3 2" xfId="50"/>
    <cellStyle name="Título 4" xfId="48"/>
    <cellStyle name="Total 2" xfId="5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33CCCC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es-PE" sz="900">
                <a:latin typeface="Arial Narrow" pitchFamily="34" charset="0"/>
              </a:rPr>
              <a:t>PERÚ:</a:t>
            </a:r>
            <a:r>
              <a:rPr lang="es-PE" sz="900" baseline="0">
                <a:latin typeface="Arial Narrow" pitchFamily="34" charset="0"/>
              </a:rPr>
              <a:t> </a:t>
            </a:r>
            <a:r>
              <a:rPr lang="es-PE" sz="900">
                <a:latin typeface="Arial Narrow" pitchFamily="34" charset="0"/>
              </a:rPr>
              <a:t>PRODUCCIÓN DE CEMENTO,</a:t>
            </a:r>
            <a:r>
              <a:rPr lang="es-PE" sz="900" baseline="0">
                <a:latin typeface="Arial Narrow" pitchFamily="34" charset="0"/>
              </a:rPr>
              <a:t> 2017 - 2023</a:t>
            </a:r>
          </a:p>
          <a:p>
            <a:pPr>
              <a:defRPr sz="900"/>
            </a:pPr>
            <a:r>
              <a:rPr lang="es-PE" sz="800" b="0" baseline="0">
                <a:latin typeface="Arial Narrow" pitchFamily="34" charset="0"/>
              </a:rPr>
              <a:t>(Tonelada)</a:t>
            </a:r>
          </a:p>
        </c:rich>
      </c:tx>
      <c:layout>
        <c:manualLayout>
          <c:xMode val="edge"/>
          <c:yMode val="edge"/>
          <c:x val="0.25066911615166837"/>
          <c:y val="3.3103533206552502E-2"/>
        </c:manualLayout>
      </c:layout>
      <c:overlay val="1"/>
    </c:title>
    <c:autoTitleDeleted val="0"/>
    <c:view3D>
      <c:rotX val="15"/>
      <c:rotY val="20"/>
      <c:rAngAx val="1"/>
    </c:view3D>
    <c:floor>
      <c:thickness val="0"/>
      <c:spPr>
        <a:solidFill>
          <a:srgbClr val="0070C0"/>
        </a:solidFill>
        <a:ln>
          <a:solidFill>
            <a:schemeClr val="tx1"/>
          </a:solidFill>
        </a:ln>
      </c:spPr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1237081053267392"/>
          <c:y val="0.11421243499244368"/>
          <c:w val="0.93732193732193758"/>
          <c:h val="0.72762614135199333"/>
        </c:manualLayout>
      </c:layout>
      <c:bar3DChart>
        <c:barDir val="col"/>
        <c:grouping val="stacked"/>
        <c:varyColors val="0"/>
        <c:ser>
          <c:idx val="1"/>
          <c:order val="0"/>
          <c:spPr>
            <a:gradFill flip="none" rotWithShape="1">
              <a:gsLst>
                <a:gs pos="91143">
                  <a:srgbClr val="CFE4EF"/>
                </a:gs>
                <a:gs pos="79640">
                  <a:schemeClr val="accent1">
                    <a:lumMod val="20000"/>
                    <a:lumOff val="80000"/>
                  </a:schemeClr>
                </a:gs>
                <a:gs pos="0">
                  <a:schemeClr val="bg2">
                    <a:lumMod val="50000"/>
                  </a:schemeClr>
                </a:gs>
                <a:gs pos="60000">
                  <a:schemeClr val="accent1">
                    <a:lumMod val="60000"/>
                    <a:lumOff val="4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16200000" scaled="1"/>
              <a:tileRect/>
            </a:gradFill>
            <a:ln w="12700"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 Narrow" panose="020B0606020202030204" pitchFamily="34" charset="0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 17.1'!$K$4:$Q$5</c:f>
              <c:strCach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strCache>
            </c:strRef>
          </c:cat>
          <c:val>
            <c:numRef>
              <c:f>' 17.1'!$K$15:$Q$15</c:f>
              <c:numCache>
                <c:formatCode>#\ ###\ ##0</c:formatCode>
                <c:ptCount val="7"/>
                <c:pt idx="0">
                  <c:v>10686521.081400001</c:v>
                </c:pt>
                <c:pt idx="1">
                  <c:v>10799272.267000001</c:v>
                </c:pt>
                <c:pt idx="2">
                  <c:v>11327487.141000001</c:v>
                </c:pt>
                <c:pt idx="3">
                  <c:v>9821374.8988499995</c:v>
                </c:pt>
                <c:pt idx="4">
                  <c:v>13665901.055499999</c:v>
                </c:pt>
                <c:pt idx="5">
                  <c:v>13903894.592</c:v>
                </c:pt>
                <c:pt idx="6">
                  <c:v>12337984.713230001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305B-4D43-BE89-3609110CEA46}"/>
            </c:ext>
          </c:extLst>
        </c:ser>
        <c:ser>
          <c:idx val="0"/>
          <c:order val="1"/>
          <c:tx>
            <c:strRef>
              <c:f>' 17.1'!$A$29</c:f>
              <c:strCache>
                <c:ptCount val="1"/>
                <c:pt idx="0">
                  <c:v>Fuente: Instituto Nacional de Estadística e Informática (INEI) - PERÚ: Compendio Estadístico, 2024 - Empresas 
              produtoras e Importadoras de Cemento - Ministerio de Energía y Minas - Superintendencia Nacional de 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 17.1'!$K$4:$Q$5</c:f>
              <c:strCach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strCache>
            </c:strRef>
          </c:cat>
          <c:val>
            <c:numRef>
              <c:f>' 17.1'!$B$29:$Q$29</c:f>
              <c:numCache>
                <c:formatCode>@</c:formatCode>
                <c:ptCount val="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436-4F4B-BEDC-62DEA32073A8}"/>
            </c:ext>
          </c:extLst>
        </c:ser>
        <c:ser>
          <c:idx val="2"/>
          <c:order val="2"/>
          <c:tx>
            <c:strRef>
              <c:f>' 17.1'!$A$29</c:f>
              <c:strCache>
                <c:ptCount val="1"/>
                <c:pt idx="0">
                  <c:v>Fuente: Instituto Nacional de Estadística e Informática (INEI) - PERÚ: Compendio Estadístico, 2024 - Empresas 
              produtoras e Importadoras de Cemento - Ministerio de Energía y Minas - Superintendencia Nacional de 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 17.1'!$K$4:$Q$5</c:f>
              <c:strCach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strCache>
            </c:strRef>
          </c:cat>
          <c:val>
            <c:numRef>
              <c:f>' 17.1'!$B$29:$Q$29</c:f>
              <c:numCache>
                <c:formatCode>@</c:formatCode>
                <c:ptCount val="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436-4F4B-BEDC-62DEA32073A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-1545230800"/>
        <c:axId val="-1545234064"/>
        <c:axId val="0"/>
        <c:extLst xmlns:c16r2="http://schemas.microsoft.com/office/drawing/2015/06/chart"/>
      </c:bar3DChart>
      <c:catAx>
        <c:axId val="-15452308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 algn="ctr" rtl="0">
              <a:defRPr lang="es-PE" sz="800" b="0" i="0" u="none" strike="noStrike" kern="1200" baseline="0">
                <a:solidFill>
                  <a:sysClr val="windowText" lastClr="000000"/>
                </a:solidFill>
                <a:latin typeface="Arial Narrow" pitchFamily="34" charset="0"/>
                <a:ea typeface="+mn-ea"/>
                <a:cs typeface="+mn-cs"/>
              </a:defRPr>
            </a:pPr>
            <a:endParaRPr lang="es-PE"/>
          </a:p>
        </c:txPr>
        <c:crossAx val="-1545234064"/>
        <c:crosses val="autoZero"/>
        <c:auto val="1"/>
        <c:lblAlgn val="ctr"/>
        <c:lblOffset val="100"/>
        <c:noMultiLvlLbl val="0"/>
      </c:catAx>
      <c:valAx>
        <c:axId val="-1545234064"/>
        <c:scaling>
          <c:orientation val="minMax"/>
        </c:scaling>
        <c:delete val="1"/>
        <c:axPos val="l"/>
        <c:numFmt formatCode="#\ ###\ ##0" sourceLinked="1"/>
        <c:majorTickMark val="out"/>
        <c:minorTickMark val="none"/>
        <c:tickLblPos val="nextTo"/>
        <c:crossAx val="-154523080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900" b="1" i="0" u="none" strike="noStrike" kern="1200" spc="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es-PE" sz="900" b="1">
                <a:solidFill>
                  <a:sysClr val="windowText" lastClr="000000"/>
                </a:solidFill>
                <a:latin typeface="Arial Narrow" panose="020B0606020202030204" pitchFamily="34" charset="0"/>
              </a:rPr>
              <a:t>PUNO:</a:t>
            </a:r>
            <a:r>
              <a:rPr lang="es-PE" sz="900" b="1" baseline="0">
                <a:solidFill>
                  <a:sysClr val="windowText" lastClr="000000"/>
                </a:solidFill>
                <a:latin typeface="Arial Narrow" panose="020B0606020202030204" pitchFamily="34" charset="0"/>
              </a:rPr>
              <a:t> MONTO ADJUDICADO POR OBRAS PÚBLICAS, 2013 - 2023</a:t>
            </a:r>
          </a:p>
          <a:p>
            <a:pPr algn="ctr">
              <a:defRPr sz="900" b="1" i="0" u="none" strike="noStrike" kern="1200" spc="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es-PE" sz="800" b="0" baseline="0">
                <a:solidFill>
                  <a:sysClr val="windowText" lastClr="000000"/>
                </a:solidFill>
                <a:latin typeface="Arial Narrow" panose="020B0606020202030204" pitchFamily="34" charset="0"/>
              </a:rPr>
              <a:t>(Millones de soles)</a:t>
            </a:r>
            <a:endParaRPr lang="es-PE" sz="800" b="0">
              <a:solidFill>
                <a:sysClr val="windowText" lastClr="000000"/>
              </a:solidFill>
              <a:latin typeface="Arial Narrow" panose="020B0606020202030204" pitchFamily="34" charset="0"/>
            </a:endParaRPr>
          </a:p>
        </c:rich>
      </c:tx>
      <c:layout>
        <c:manualLayout>
          <c:xMode val="edge"/>
          <c:yMode val="edge"/>
          <c:x val="0.15203129189515679"/>
          <c:y val="3.1409371623074403E-2"/>
        </c:manualLayout>
      </c:layout>
      <c:overlay val="0"/>
      <c:spPr>
        <a:noFill/>
        <a:ln>
          <a:noFill/>
        </a:ln>
        <a:effectLst/>
      </c:sp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8632586360492502E-3"/>
          <c:y val="0.13077512588128917"/>
          <c:w val="0.9981367413639507"/>
          <c:h val="0.7022779852378378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'17.11'!$J$4:$T$4</c:f>
              <c:strCach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 P/</c:v>
                </c:pt>
              </c:strCache>
            </c:strRef>
          </c:cat>
          <c:val>
            <c:numRef>
              <c:f>'17.11'!$J$27:$T$27</c:f>
              <c:numCache>
                <c:formatCode>#,##0</c:formatCode>
                <c:ptCount val="11"/>
                <c:pt idx="0">
                  <c:v>551.38694537000015</c:v>
                </c:pt>
                <c:pt idx="1">
                  <c:v>322.51704818999985</c:v>
                </c:pt>
                <c:pt idx="2">
                  <c:v>314.47243918000015</c:v>
                </c:pt>
                <c:pt idx="3">
                  <c:v>491.319705</c:v>
                </c:pt>
                <c:pt idx="4">
                  <c:v>902.94552848000023</c:v>
                </c:pt>
                <c:pt idx="5">
                  <c:v>496.4</c:v>
                </c:pt>
                <c:pt idx="6">
                  <c:v>538.9</c:v>
                </c:pt>
                <c:pt idx="7">
                  <c:v>442.8</c:v>
                </c:pt>
                <c:pt idx="8">
                  <c:v>415.8</c:v>
                </c:pt>
                <c:pt idx="9">
                  <c:v>556.29999999999995</c:v>
                </c:pt>
                <c:pt idx="10">
                  <c:v>645.6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89D-4F9B-94F5-FDEC014BA09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-1545235696"/>
        <c:axId val="-1545235152"/>
        <c:axId val="0"/>
      </c:bar3DChart>
      <c:catAx>
        <c:axId val="-1545235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s-PE"/>
          </a:p>
        </c:txPr>
        <c:crossAx val="-1545235152"/>
        <c:crosses val="autoZero"/>
        <c:auto val="1"/>
        <c:lblAlgn val="ctr"/>
        <c:lblOffset val="100"/>
        <c:noMultiLvlLbl val="0"/>
      </c:catAx>
      <c:valAx>
        <c:axId val="-1545235152"/>
        <c:scaling>
          <c:orientation val="minMax"/>
        </c:scaling>
        <c:delete val="1"/>
        <c:axPos val="l"/>
        <c:numFmt formatCode="#,##0" sourceLinked="1"/>
        <c:majorTickMark val="none"/>
        <c:minorTickMark val="none"/>
        <c:tickLblPos val="nextTo"/>
        <c:crossAx val="-1545235696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149221</xdr:colOff>
      <xdr:row>35</xdr:row>
      <xdr:rowOff>0</xdr:rowOff>
    </xdr:from>
    <xdr:to>
      <xdr:col>17</xdr:col>
      <xdr:colOff>76199</xdr:colOff>
      <xdr:row>51</xdr:row>
      <xdr:rowOff>114299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0.06322</cdr:x>
      <cdr:y>0.93011</cdr:y>
    </cdr:from>
    <cdr:to>
      <cdr:x>0.94955</cdr:x>
      <cdr:y>0.99316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763" y="2356441"/>
          <a:ext cx="3291078" cy="1597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lvl="2" algn="l" rtl="1">
            <a:defRPr sz="1000"/>
          </a:pPr>
          <a:r>
            <a:rPr lang="es-ES" sz="700" b="1" i="0" strike="noStrike">
              <a:solidFill>
                <a:sysClr val="windowText" lastClr="000000"/>
              </a:solidFill>
              <a:latin typeface="Arial Narrow" pitchFamily="34" charset="0"/>
              <a:cs typeface="Arial" pitchFamily="34" charset="0"/>
            </a:rPr>
            <a:t>Fuente: Instituto Nacional de Estadística</a:t>
          </a:r>
          <a:r>
            <a:rPr lang="es-ES" sz="700" b="1" i="0" strike="noStrike" baseline="0">
              <a:solidFill>
                <a:sysClr val="windowText" lastClr="000000"/>
              </a:solidFill>
              <a:latin typeface="Arial Narrow" pitchFamily="34" charset="0"/>
              <a:cs typeface="Arial" pitchFamily="34" charset="0"/>
            </a:rPr>
            <a:t> e </a:t>
          </a:r>
          <a:r>
            <a:rPr lang="es-ES" sz="700" b="1" i="0" strike="noStrike">
              <a:solidFill>
                <a:sysClr val="windowText" lastClr="000000"/>
              </a:solidFill>
              <a:latin typeface="Arial Narrow" pitchFamily="34" charset="0"/>
              <a:cs typeface="Arial" pitchFamily="34" charset="0"/>
            </a:rPr>
            <a:t>Informática (INEI) </a:t>
          </a:r>
          <a:r>
            <a:rPr lang="es-ES" sz="700" b="1" i="0" strike="noStrike" baseline="0">
              <a:solidFill>
                <a:sysClr val="windowText" lastClr="000000"/>
              </a:solidFill>
              <a:latin typeface="Arial Narrow" pitchFamily="34" charset="0"/>
              <a:cs typeface="Arial" pitchFamily="34" charset="0"/>
            </a:rPr>
            <a:t> -  </a:t>
          </a:r>
          <a:r>
            <a:rPr lang="es-ES" sz="700" b="1" i="0" strike="noStrike">
              <a:solidFill>
                <a:sysClr val="windowText" lastClr="000000"/>
              </a:solidFill>
              <a:latin typeface="Arial Narrow" pitchFamily="34" charset="0"/>
              <a:cs typeface="Arial" pitchFamily="34" charset="0"/>
            </a:rPr>
            <a:t>P</a:t>
          </a:r>
          <a:r>
            <a:rPr lang="es-MX" sz="700" b="1">
              <a:effectLst/>
              <a:latin typeface="Arial Narrow" panose="020B0606020202030204" pitchFamily="34" charset="0"/>
              <a:ea typeface="+mn-ea"/>
              <a:cs typeface="+mn-cs"/>
            </a:rPr>
            <a:t>ERÚ</a:t>
          </a:r>
          <a:r>
            <a:rPr lang="es-ES" sz="700" b="1" i="0" strike="noStrike">
              <a:solidFill>
                <a:sysClr val="windowText" lastClr="000000"/>
              </a:solidFill>
              <a:latin typeface="Arial Narrow" pitchFamily="34" charset="0"/>
              <a:cs typeface="Arial" pitchFamily="34" charset="0"/>
            </a:rPr>
            <a:t>: </a:t>
          </a:r>
          <a:r>
            <a:rPr lang="es-ES" sz="700" b="1" i="0" strike="noStrike" baseline="0">
              <a:solidFill>
                <a:schemeClr val="bg1"/>
              </a:solidFill>
              <a:latin typeface="Arial Narrow" pitchFamily="34" charset="0"/>
              <a:cs typeface="Arial" pitchFamily="34" charset="0"/>
            </a:rPr>
            <a:t> </a:t>
          </a:r>
          <a:r>
            <a:rPr lang="es-ES" sz="700" b="1" i="0" strike="noStrike">
              <a:solidFill>
                <a:sysClr val="windowText" lastClr="000000"/>
              </a:solidFill>
              <a:latin typeface="Arial Narrow" pitchFamily="34" charset="0"/>
              <a:cs typeface="Arial" pitchFamily="34" charset="0"/>
            </a:rPr>
            <a:t>Compendio Estadístico, 2024.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8</xdr:row>
      <xdr:rowOff>0</xdr:rowOff>
    </xdr:from>
    <xdr:to>
      <xdr:col>6</xdr:col>
      <xdr:colOff>76200</xdr:colOff>
      <xdr:row>9</xdr:row>
      <xdr:rowOff>41030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xmlns="" id="{ED774E57-93A9-42B6-95E2-AB2DDDA9191B}"/>
            </a:ext>
          </a:extLst>
        </xdr:cNvPr>
        <xdr:cNvSpPr txBox="1">
          <a:spLocks noChangeArrowheads="1"/>
        </xdr:cNvSpPr>
      </xdr:nvSpPr>
      <xdr:spPr bwMode="auto">
        <a:xfrm>
          <a:off x="2762250" y="5800725"/>
          <a:ext cx="76200" cy="2029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66673</xdr:colOff>
      <xdr:row>42</xdr:row>
      <xdr:rowOff>17318</xdr:rowOff>
    </xdr:from>
    <xdr:to>
      <xdr:col>16</xdr:col>
      <xdr:colOff>450272</xdr:colOff>
      <xdr:row>69</xdr:row>
      <xdr:rowOff>77932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0.00639</cdr:x>
      <cdr:y>0.92994</cdr:y>
    </cdr:from>
    <cdr:to>
      <cdr:x>0.91948</cdr:x>
      <cdr:y>0.97945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26786" y="3680635"/>
          <a:ext cx="3827665" cy="1959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s-PE" sz="800" b="1">
              <a:solidFill>
                <a:sysClr val="windowText" lastClr="000000"/>
              </a:solidFill>
              <a:latin typeface="Arial Narrow" panose="020B0606020202030204" pitchFamily="34" charset="0"/>
            </a:rPr>
            <a:t>Fuente: Instituto Nacional de Estadística e Informática (INEI) - PERU: Compendio Estadístico, 2024.</a:t>
          </a:r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G14"/>
  <sheetViews>
    <sheetView showGridLines="0" tabSelected="1" zoomScaleNormal="100" workbookViewId="0"/>
  </sheetViews>
  <sheetFormatPr baseColWidth="10" defaultColWidth="11.42578125" defaultRowHeight="16.5" x14ac:dyDescent="0.3"/>
  <cols>
    <col min="1" max="1" width="163.85546875" style="122" customWidth="1"/>
    <col min="2" max="16384" width="11.42578125" style="122"/>
  </cols>
  <sheetData>
    <row r="1" spans="1:7" x14ac:dyDescent="0.3">
      <c r="A1" s="556" t="s">
        <v>85</v>
      </c>
    </row>
    <row r="2" spans="1:7" ht="20.100000000000001" customHeight="1" x14ac:dyDescent="0.3">
      <c r="A2" s="557" t="str">
        <f>TRIM(' 17.1'!A1)</f>
        <v>17.1 PERÚ: PRINCIPALES INDICADORES DEL SECTOR CONSTRUCCIÓN, 2017 - 2023</v>
      </c>
      <c r="B2" s="107"/>
      <c r="C2" s="107"/>
      <c r="D2" s="107"/>
      <c r="E2" s="107"/>
      <c r="F2" s="107"/>
      <c r="G2" s="107"/>
    </row>
    <row r="3" spans="1:7" ht="20.100000000000001" customHeight="1" x14ac:dyDescent="0.3">
      <c r="A3" s="558" t="str">
        <f>TRIM('17.2'!A1)</f>
        <v>17.2 PUNO: VENTA LOCAL DE CEMENTO POR EMPRESA, SEGÚN ÁMBITO GEOGRÁFICO, 2016 - 2023</v>
      </c>
      <c r="B3" s="107"/>
      <c r="C3" s="107"/>
      <c r="D3" s="107"/>
      <c r="E3" s="107"/>
      <c r="F3" s="107"/>
      <c r="G3" s="107"/>
    </row>
    <row r="4" spans="1:7" ht="20.100000000000001" customHeight="1" x14ac:dyDescent="0.3">
      <c r="A4" s="558" t="str">
        <f>TRIM('17.3'!A1)</f>
        <v>17.3 PUNO: VENTA LOCAL DE BARRAS DE CONSTRUCCIÓN Y ALAMBRÓN, SEGÚN ÁMBITO GEOGRÁFICO, 2019 - 2023</v>
      </c>
      <c r="B4" s="107"/>
      <c r="C4" s="107"/>
      <c r="D4" s="107"/>
      <c r="E4" s="107"/>
      <c r="F4" s="107"/>
      <c r="G4" s="107"/>
    </row>
    <row r="5" spans="1:7" ht="20.100000000000001" customHeight="1" x14ac:dyDescent="0.3">
      <c r="A5" s="559" t="str">
        <f>TRIM('17.4'!A1)</f>
        <v>17.4 PERÚ: CRÉDITOS DEL FONDO MIVIVIENDA, SEGÚN PROGRAMA, 2013- 2023</v>
      </c>
      <c r="B5" s="107"/>
      <c r="C5" s="107"/>
      <c r="D5" s="107"/>
      <c r="E5" s="107"/>
      <c r="F5" s="107"/>
      <c r="G5" s="107"/>
    </row>
    <row r="6" spans="1:7" ht="20.100000000000001" customHeight="1" x14ac:dyDescent="0.3">
      <c r="A6" s="559" t="str">
        <f>'17.5'!A1</f>
        <v>17.5  PUNO: CRÉDITOS TOTALES DEL FONDO MIVIVIENDA POR MES, SEGÚN ÁMBITO GEOGRÁFICO, 2016 - 2023</v>
      </c>
      <c r="B6" s="107"/>
      <c r="C6" s="107"/>
      <c r="D6" s="107"/>
      <c r="E6" s="107"/>
      <c r="F6" s="107"/>
      <c r="G6" s="107"/>
    </row>
    <row r="7" spans="1:7" ht="20.100000000000001" customHeight="1" x14ac:dyDescent="0.3">
      <c r="A7" s="559" t="str">
        <f>TRIM('17.6'!A1&amp;'17.6'!A2)</f>
        <v>17.6 PUNO: VEHÍCULOS Y MAQUINARIA PESADA OPERATIVAS Y NO OPERATIVAS QUE DISPONEN LAS MUNICIPALIDADES, SEGÚN TIPO, 2022 - 2023</v>
      </c>
      <c r="B7" s="107"/>
      <c r="C7" s="107"/>
      <c r="D7" s="107"/>
      <c r="E7" s="107"/>
      <c r="F7" s="107"/>
      <c r="G7" s="107"/>
    </row>
    <row r="8" spans="1:7" ht="20.100000000000001" customHeight="1" x14ac:dyDescent="0.3">
      <c r="A8" s="559" t="str">
        <f>TRIM('17.7'!A1)</f>
        <v>17.7 PUNO: LICENCIAS DE EDIFICACIÓN (CONSTRUCCIÓN) OTORGADAS POR LA MUNICIPALIDAD, SEGÚN TIPO, 2013 - 2022</v>
      </c>
      <c r="B8" s="107"/>
      <c r="C8" s="107"/>
      <c r="D8" s="107"/>
      <c r="E8" s="107"/>
      <c r="F8" s="107"/>
      <c r="G8" s="107"/>
    </row>
    <row r="9" spans="1:7" ht="20.100000000000001" customHeight="1" x14ac:dyDescent="0.3">
      <c r="A9" s="560" t="str">
        <f>TRIM('17.8'!A54&amp;'17.8'!A55)</f>
        <v>17.8 PUNO: LICENCIAS DE EDIFICACIÓN (CONSTRUCCIÓN) OTORGADAS POR LA MUNICIPALIDAD, SEGÚN ÁMBITO GEOGRÁFICO, 2022</v>
      </c>
      <c r="B9" s="107"/>
      <c r="C9" s="107"/>
      <c r="D9" s="107"/>
      <c r="E9" s="107"/>
      <c r="F9" s="107"/>
      <c r="G9" s="107"/>
    </row>
    <row r="10" spans="1:7" ht="20.100000000000001" customHeight="1" x14ac:dyDescent="0.3">
      <c r="A10" s="559" t="str">
        <f>TRIM('17.9'!A1&amp;'17.9'!A2)</f>
        <v>17.9 PUNO: LICENCIAS DE HABILITACIÓN URBANA (TIERRAS POR URBANIZAR) OTORGADAS POR LA MUNICIPALIDAD, SEGÚN ÁMBITO GEOGRÁFICO, 2022</v>
      </c>
      <c r="B10" s="107"/>
      <c r="C10" s="107"/>
      <c r="D10" s="107"/>
      <c r="E10" s="107"/>
    </row>
    <row r="11" spans="1:7" ht="20.100000000000001" customHeight="1" x14ac:dyDescent="0.3">
      <c r="A11" s="559" t="str">
        <f>TRIM('17.10'!A1&amp;'17.10'!A2)</f>
        <v>17.10 PUNO: MUNICIPALIDADES QUE DISPONEN DE TERRENOS PROPIOS PARA FINES DE VIVIENDA QUE NO ESTÁN OCUPADOS, CONSTRUIDOS O AFECTADOS EN USO, SEGÚN DISTRITO, 2022</v>
      </c>
      <c r="B11" s="107"/>
      <c r="C11" s="107"/>
      <c r="D11" s="107"/>
      <c r="E11" s="107"/>
    </row>
    <row r="12" spans="1:7" ht="20.100000000000001" customHeight="1" x14ac:dyDescent="0.3">
      <c r="A12" s="559" t="str">
        <f>TRIM('17.11'!A1)</f>
        <v>17.11 PUNO: MONTO ADJUDICADO POR OBRAS PÚBLICAS, SEGÚN ÁMBITO GEOGRÁFICO, 2013 - 2023</v>
      </c>
      <c r="B12" s="107"/>
      <c r="C12" s="107"/>
      <c r="D12" s="107"/>
      <c r="E12" s="107"/>
    </row>
    <row r="13" spans="1:7" x14ac:dyDescent="0.3">
      <c r="A13" s="107"/>
      <c r="B13" s="107"/>
      <c r="C13" s="107"/>
      <c r="D13" s="107"/>
      <c r="E13" s="107"/>
    </row>
    <row r="14" spans="1:7" x14ac:dyDescent="0.3">
      <c r="A14" s="107"/>
      <c r="B14" s="107"/>
      <c r="C14" s="107"/>
      <c r="D14" s="107"/>
      <c r="E14" s="107"/>
    </row>
  </sheetData>
  <hyperlinks>
    <hyperlink ref="A3" location="'17.2'!A1" display="'17.2'!A1"/>
    <hyperlink ref="A2" location="' 17.1'!A1" display="' 17.1'!A1"/>
    <hyperlink ref="A4" location="'17.3'!A1" display="'17.3'!A1"/>
    <hyperlink ref="A5" location="'17.4'!A1" display="'17.4'!A1"/>
    <hyperlink ref="A6" location="'17.5'!A1" display="'17.5'!A1"/>
    <hyperlink ref="A7" location="'17.6'!A1" display="'17.6'!A1"/>
    <hyperlink ref="A8" location="'17.7'!A1" display="'17.7'!A1"/>
    <hyperlink ref="A9" location="'17.8'!A54" display="'17.8'!A54"/>
    <hyperlink ref="A10" location="'17.9'!A1" display="'17.9'!A1"/>
    <hyperlink ref="A11" location="'17.10'!A1" display="'17.10'!A1"/>
    <hyperlink ref="A12" location="'17.11'!A1" display="'17.11'!A1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O51"/>
  <sheetViews>
    <sheetView zoomScaleNormal="100" workbookViewId="0">
      <selection activeCell="F38" sqref="F38"/>
    </sheetView>
  </sheetViews>
  <sheetFormatPr baseColWidth="10" defaultRowHeight="12.75" x14ac:dyDescent="0.2"/>
  <cols>
    <col min="1" max="1" width="9.85546875" style="123" customWidth="1"/>
    <col min="2" max="5" width="18.7109375" style="123" customWidth="1"/>
    <col min="6" max="6" width="11.42578125" style="123"/>
    <col min="7" max="7" width="9.85546875" style="123" customWidth="1"/>
    <col min="8" max="11" width="14.7109375" style="123" customWidth="1"/>
    <col min="12" max="12" width="15.28515625" style="123" customWidth="1"/>
    <col min="13" max="16384" width="11.42578125" style="123"/>
  </cols>
  <sheetData>
    <row r="1" spans="1:7" ht="14.1" customHeight="1" x14ac:dyDescent="0.2">
      <c r="A1" s="520" t="s">
        <v>246</v>
      </c>
      <c r="B1" s="520"/>
      <c r="C1" s="520"/>
      <c r="D1" s="520"/>
      <c r="E1" s="520"/>
      <c r="F1" s="137"/>
    </row>
    <row r="2" spans="1:7" ht="14.1" customHeight="1" x14ac:dyDescent="0.2">
      <c r="A2" s="520" t="s">
        <v>253</v>
      </c>
      <c r="B2" s="520"/>
      <c r="C2" s="520"/>
      <c r="D2" s="520"/>
      <c r="E2" s="520"/>
      <c r="F2" s="135"/>
    </row>
    <row r="3" spans="1:7" ht="5.0999999999999996" customHeight="1" x14ac:dyDescent="0.2">
      <c r="A3" s="438"/>
      <c r="B3" s="438"/>
      <c r="C3" s="438"/>
      <c r="D3" s="439"/>
      <c r="E3" s="135"/>
      <c r="F3" s="135"/>
    </row>
    <row r="4" spans="1:7" ht="12.75" customHeight="1" x14ac:dyDescent="0.2">
      <c r="A4" s="535" t="s">
        <v>225</v>
      </c>
      <c r="B4" s="537" t="s">
        <v>79</v>
      </c>
      <c r="C4" s="513" t="s">
        <v>298</v>
      </c>
      <c r="D4" s="540" t="s">
        <v>300</v>
      </c>
      <c r="E4" s="540"/>
      <c r="F4" s="308"/>
    </row>
    <row r="5" spans="1:7" ht="45" customHeight="1" x14ac:dyDescent="0.2">
      <c r="A5" s="536"/>
      <c r="B5" s="538"/>
      <c r="C5" s="514"/>
      <c r="D5" s="322" t="s">
        <v>299</v>
      </c>
      <c r="E5" s="322" t="s">
        <v>213</v>
      </c>
      <c r="F5" s="308"/>
      <c r="G5" s="512"/>
    </row>
    <row r="6" spans="1:7" ht="5.0999999999999996" customHeight="1" x14ac:dyDescent="0.2">
      <c r="A6" s="430"/>
      <c r="B6" s="434"/>
      <c r="C6" s="410"/>
      <c r="D6" s="410"/>
      <c r="E6" s="410"/>
      <c r="F6" s="308"/>
      <c r="G6" s="512"/>
    </row>
    <row r="7" spans="1:7" x14ac:dyDescent="0.2">
      <c r="A7" s="320" t="s">
        <v>227</v>
      </c>
      <c r="B7" s="435">
        <v>1891</v>
      </c>
      <c r="C7" s="327">
        <v>399</v>
      </c>
      <c r="D7" s="327">
        <v>5135</v>
      </c>
      <c r="E7" s="327">
        <v>4417</v>
      </c>
      <c r="F7" s="142"/>
      <c r="G7" s="512"/>
    </row>
    <row r="8" spans="1:7" ht="5.0999999999999996" customHeight="1" x14ac:dyDescent="0.2">
      <c r="A8" s="440"/>
      <c r="B8" s="435"/>
      <c r="C8" s="327"/>
      <c r="D8" s="327"/>
      <c r="E8" s="327"/>
      <c r="F8" s="142"/>
    </row>
    <row r="9" spans="1:7" ht="25.5" customHeight="1" x14ac:dyDescent="0.2">
      <c r="A9" s="441" t="s">
        <v>297</v>
      </c>
      <c r="B9" s="435">
        <f>SUM(B10:B22)</f>
        <v>110</v>
      </c>
      <c r="C9" s="327">
        <f t="shared" ref="C9:E9" si="0">SUM(C10:C22)</f>
        <v>19</v>
      </c>
      <c r="D9" s="327">
        <f>SUM(D10:D22)</f>
        <v>66</v>
      </c>
      <c r="E9" s="327">
        <f t="shared" si="0"/>
        <v>50</v>
      </c>
      <c r="F9" s="142"/>
    </row>
    <row r="10" spans="1:7" ht="14.45" customHeight="1" x14ac:dyDescent="0.2">
      <c r="A10" s="244" t="s">
        <v>43</v>
      </c>
      <c r="B10" s="436">
        <v>15</v>
      </c>
      <c r="C10" s="328">
        <v>3</v>
      </c>
      <c r="D10" s="328">
        <v>5</v>
      </c>
      <c r="E10" s="328">
        <v>3</v>
      </c>
      <c r="F10" s="304"/>
    </row>
    <row r="11" spans="1:7" ht="14.45" customHeight="1" x14ac:dyDescent="0.2">
      <c r="A11" s="244" t="s">
        <v>211</v>
      </c>
      <c r="B11" s="436">
        <v>15</v>
      </c>
      <c r="C11" s="328">
        <v>2</v>
      </c>
      <c r="D11" s="328">
        <v>2</v>
      </c>
      <c r="E11" s="328">
        <v>2</v>
      </c>
      <c r="F11" s="304"/>
    </row>
    <row r="12" spans="1:7" ht="14.45" customHeight="1" x14ac:dyDescent="0.2">
      <c r="A12" s="244" t="s">
        <v>68</v>
      </c>
      <c r="B12" s="436">
        <v>10</v>
      </c>
      <c r="C12" s="125">
        <v>0</v>
      </c>
      <c r="D12" s="125">
        <v>0</v>
      </c>
      <c r="E12" s="125">
        <v>0</v>
      </c>
      <c r="F12" s="304"/>
    </row>
    <row r="13" spans="1:7" ht="14.45" customHeight="1" x14ac:dyDescent="0.2">
      <c r="A13" s="244" t="s">
        <v>69</v>
      </c>
      <c r="B13" s="436">
        <v>7</v>
      </c>
      <c r="C13" s="125">
        <v>1</v>
      </c>
      <c r="D13" s="328">
        <v>1</v>
      </c>
      <c r="E13" s="125">
        <v>1</v>
      </c>
      <c r="F13" s="304"/>
    </row>
    <row r="14" spans="1:7" ht="14.45" customHeight="1" x14ac:dyDescent="0.2">
      <c r="A14" s="244" t="s">
        <v>194</v>
      </c>
      <c r="B14" s="436">
        <v>5</v>
      </c>
      <c r="C14" s="125">
        <v>1</v>
      </c>
      <c r="D14" s="328">
        <v>8</v>
      </c>
      <c r="E14" s="125">
        <v>2</v>
      </c>
      <c r="F14" s="304"/>
    </row>
    <row r="15" spans="1:7" ht="14.45" customHeight="1" x14ac:dyDescent="0.2">
      <c r="A15" s="244" t="s">
        <v>70</v>
      </c>
      <c r="B15" s="436">
        <v>8</v>
      </c>
      <c r="C15" s="328">
        <v>2</v>
      </c>
      <c r="D15" s="328">
        <v>6</v>
      </c>
      <c r="E15" s="328">
        <v>2</v>
      </c>
      <c r="F15" s="304"/>
    </row>
    <row r="16" spans="1:7" ht="14.45" customHeight="1" x14ac:dyDescent="0.2">
      <c r="A16" s="244" t="s">
        <v>71</v>
      </c>
      <c r="B16" s="436">
        <v>10</v>
      </c>
      <c r="C16" s="125">
        <v>3</v>
      </c>
      <c r="D16" s="125">
        <v>6</v>
      </c>
      <c r="E16" s="125">
        <v>5</v>
      </c>
      <c r="F16" s="125"/>
    </row>
    <row r="17" spans="1:12" ht="14.45" customHeight="1" x14ac:dyDescent="0.2">
      <c r="A17" s="244" t="s">
        <v>72</v>
      </c>
      <c r="B17" s="436">
        <v>9</v>
      </c>
      <c r="C17" s="125">
        <v>1</v>
      </c>
      <c r="D17" s="328">
        <v>1</v>
      </c>
      <c r="E17" s="125">
        <v>1</v>
      </c>
      <c r="F17" s="304"/>
    </row>
    <row r="18" spans="1:12" ht="14.45" customHeight="1" x14ac:dyDescent="0.2">
      <c r="A18" s="244" t="s">
        <v>73</v>
      </c>
      <c r="B18" s="436">
        <v>4</v>
      </c>
      <c r="C18" s="125">
        <v>0</v>
      </c>
      <c r="D18" s="125">
        <v>0</v>
      </c>
      <c r="E18" s="125">
        <v>0</v>
      </c>
      <c r="F18" s="125"/>
    </row>
    <row r="19" spans="1:12" ht="25.5" x14ac:dyDescent="0.2">
      <c r="A19" s="326" t="s">
        <v>74</v>
      </c>
      <c r="B19" s="436">
        <v>5</v>
      </c>
      <c r="C19" s="125">
        <v>0</v>
      </c>
      <c r="D19" s="125">
        <v>0</v>
      </c>
      <c r="E19" s="125">
        <v>0</v>
      </c>
      <c r="F19" s="125"/>
    </row>
    <row r="20" spans="1:12" ht="14.45" customHeight="1" x14ac:dyDescent="0.2">
      <c r="A20" s="244" t="s">
        <v>212</v>
      </c>
      <c r="B20" s="436">
        <v>5</v>
      </c>
      <c r="C20" s="328">
        <v>3</v>
      </c>
      <c r="D20" s="328">
        <v>28</v>
      </c>
      <c r="E20" s="328">
        <v>28</v>
      </c>
      <c r="F20" s="304"/>
    </row>
    <row r="21" spans="1:12" ht="14.45" customHeight="1" x14ac:dyDescent="0.2">
      <c r="A21" s="244" t="s">
        <v>75</v>
      </c>
      <c r="B21" s="436">
        <v>10</v>
      </c>
      <c r="C21" s="125">
        <v>2</v>
      </c>
      <c r="D21" s="125">
        <v>2</v>
      </c>
      <c r="E21" s="125">
        <v>2</v>
      </c>
      <c r="F21" s="304"/>
    </row>
    <row r="22" spans="1:12" ht="14.45" customHeight="1" x14ac:dyDescent="0.2">
      <c r="A22" s="244" t="s">
        <v>76</v>
      </c>
      <c r="B22" s="436">
        <v>7</v>
      </c>
      <c r="C22" s="125">
        <v>1</v>
      </c>
      <c r="D22" s="125">
        <v>7</v>
      </c>
      <c r="E22" s="125">
        <v>4</v>
      </c>
      <c r="F22" s="125"/>
    </row>
    <row r="23" spans="1:12" ht="5.0999999999999996" customHeight="1" x14ac:dyDescent="0.2">
      <c r="A23" s="433"/>
      <c r="B23" s="437"/>
      <c r="C23" s="329"/>
      <c r="D23" s="329"/>
      <c r="E23" s="329"/>
      <c r="F23" s="142"/>
    </row>
    <row r="24" spans="1:12" ht="11.1" customHeight="1" x14ac:dyDescent="0.2">
      <c r="A24" s="140"/>
      <c r="B24" s="136"/>
      <c r="C24" s="136"/>
      <c r="D24" s="136"/>
      <c r="E24" s="126" t="s">
        <v>77</v>
      </c>
      <c r="F24" s="126"/>
    </row>
    <row r="25" spans="1:12" x14ac:dyDescent="0.2">
      <c r="A25" s="163"/>
      <c r="B25" s="136"/>
      <c r="C25" s="136"/>
      <c r="D25" s="136"/>
      <c r="E25" s="136"/>
      <c r="F25" s="136"/>
    </row>
    <row r="26" spans="1:12" ht="14.1" customHeight="1" x14ac:dyDescent="0.2">
      <c r="A26" s="164"/>
      <c r="G26" s="520" t="str">
        <f>A1</f>
        <v>17.9  PUNO: LICENCIAS DE HABILITACIÓN URBANA (TIERRAS POR URBANIZAR) OTORGADAS POR LA MUNICIPALIDAD,</v>
      </c>
      <c r="H26" s="520"/>
      <c r="I26" s="520"/>
      <c r="J26" s="520"/>
      <c r="K26" s="520"/>
      <c r="L26" s="520"/>
    </row>
    <row r="27" spans="1:12" ht="14.1" customHeight="1" x14ac:dyDescent="0.2">
      <c r="G27" s="520" t="str">
        <f>A2</f>
        <v xml:space="preserve">         SEGÚN ÁMBITO GEOGRÁFICO, 2022</v>
      </c>
      <c r="H27" s="520"/>
      <c r="I27" s="520"/>
      <c r="J27" s="520"/>
      <c r="K27" s="520"/>
      <c r="L27" s="520"/>
    </row>
    <row r="28" spans="1:12" ht="9" customHeight="1" x14ac:dyDescent="0.2">
      <c r="G28" s="138"/>
      <c r="H28" s="135"/>
      <c r="I28" s="135"/>
      <c r="J28" s="124"/>
      <c r="K28" s="124"/>
      <c r="L28" s="305" t="s">
        <v>222</v>
      </c>
    </row>
    <row r="29" spans="1:12" x14ac:dyDescent="0.2">
      <c r="G29" s="535" t="s">
        <v>225</v>
      </c>
      <c r="H29" s="541" t="s">
        <v>300</v>
      </c>
      <c r="I29" s="540"/>
      <c r="J29" s="540"/>
      <c r="K29" s="540"/>
      <c r="L29" s="506" t="s">
        <v>301</v>
      </c>
    </row>
    <row r="30" spans="1:12" ht="39.950000000000003" customHeight="1" x14ac:dyDescent="0.2">
      <c r="G30" s="536"/>
      <c r="H30" s="442" t="s">
        <v>214</v>
      </c>
      <c r="I30" s="324" t="s">
        <v>215</v>
      </c>
      <c r="J30" s="324" t="s">
        <v>216</v>
      </c>
      <c r="K30" s="324" t="s">
        <v>217</v>
      </c>
      <c r="L30" s="539"/>
    </row>
    <row r="31" spans="1:12" ht="5.0999999999999996" customHeight="1" x14ac:dyDescent="0.2">
      <c r="G31" s="430"/>
      <c r="H31" s="434"/>
      <c r="I31" s="410"/>
      <c r="J31" s="410"/>
      <c r="K31" s="410"/>
      <c r="L31" s="398"/>
    </row>
    <row r="32" spans="1:12" x14ac:dyDescent="0.2">
      <c r="G32" s="320" t="s">
        <v>227</v>
      </c>
      <c r="H32" s="435">
        <v>329</v>
      </c>
      <c r="I32" s="327">
        <v>69</v>
      </c>
      <c r="J32" s="327">
        <v>90</v>
      </c>
      <c r="K32" s="327">
        <v>215</v>
      </c>
      <c r="L32" s="327">
        <v>1492</v>
      </c>
    </row>
    <row r="33" spans="2:15" ht="5.0999999999999996" customHeight="1" x14ac:dyDescent="0.2">
      <c r="G33" s="141"/>
      <c r="H33" s="435"/>
      <c r="I33" s="327"/>
      <c r="J33" s="327"/>
      <c r="K33" s="327"/>
      <c r="L33" s="327"/>
    </row>
    <row r="34" spans="2:15" ht="25.5" customHeight="1" x14ac:dyDescent="0.25">
      <c r="G34" s="431" t="s">
        <v>290</v>
      </c>
      <c r="H34" s="435">
        <f t="shared" ref="H34:L34" si="1">SUM(H35:H47)</f>
        <v>8</v>
      </c>
      <c r="I34" s="327">
        <f t="shared" si="1"/>
        <v>4</v>
      </c>
      <c r="J34" s="327">
        <f t="shared" si="1"/>
        <v>4</v>
      </c>
      <c r="K34" s="256">
        <v>0</v>
      </c>
      <c r="L34" s="327">
        <f t="shared" si="1"/>
        <v>91</v>
      </c>
    </row>
    <row r="35" spans="2:15" ht="14.45" customHeight="1" x14ac:dyDescent="0.25">
      <c r="G35" s="172" t="s">
        <v>43</v>
      </c>
      <c r="H35" s="429">
        <v>1</v>
      </c>
      <c r="I35" s="125">
        <v>1</v>
      </c>
      <c r="J35" s="125">
        <v>0</v>
      </c>
      <c r="K35" s="125">
        <v>0</v>
      </c>
      <c r="L35" s="328">
        <v>12</v>
      </c>
    </row>
    <row r="36" spans="2:15" ht="14.45" customHeight="1" x14ac:dyDescent="0.25">
      <c r="B36" s="386"/>
      <c r="G36" s="172" t="s">
        <v>211</v>
      </c>
      <c r="H36" s="429">
        <v>0</v>
      </c>
      <c r="I36" s="125">
        <v>0</v>
      </c>
      <c r="J36" s="125">
        <v>0</v>
      </c>
      <c r="K36" s="125">
        <v>0</v>
      </c>
      <c r="L36" s="328">
        <v>13</v>
      </c>
    </row>
    <row r="37" spans="2:15" ht="14.45" customHeight="1" x14ac:dyDescent="0.25">
      <c r="G37" s="172" t="s">
        <v>68</v>
      </c>
      <c r="H37" s="429">
        <v>0</v>
      </c>
      <c r="I37" s="125">
        <v>0</v>
      </c>
      <c r="J37" s="125">
        <v>0</v>
      </c>
      <c r="K37" s="125">
        <v>0</v>
      </c>
      <c r="L37" s="328">
        <v>10</v>
      </c>
    </row>
    <row r="38" spans="2:15" ht="14.45" customHeight="1" x14ac:dyDescent="0.25">
      <c r="G38" s="172" t="s">
        <v>69</v>
      </c>
      <c r="H38" s="429">
        <v>0</v>
      </c>
      <c r="I38" s="125">
        <v>0</v>
      </c>
      <c r="J38" s="125">
        <v>0</v>
      </c>
      <c r="K38" s="125">
        <v>0</v>
      </c>
      <c r="L38" s="328">
        <v>6</v>
      </c>
    </row>
    <row r="39" spans="2:15" ht="14.45" customHeight="1" x14ac:dyDescent="0.25">
      <c r="G39" s="172" t="s">
        <v>194</v>
      </c>
      <c r="H39" s="429">
        <v>2</v>
      </c>
      <c r="I39" s="125">
        <v>2</v>
      </c>
      <c r="J39" s="125">
        <v>2</v>
      </c>
      <c r="K39" s="125">
        <v>0</v>
      </c>
      <c r="L39" s="328">
        <v>4</v>
      </c>
    </row>
    <row r="40" spans="2:15" ht="14.45" customHeight="1" x14ac:dyDescent="0.25">
      <c r="G40" s="172" t="s">
        <v>70</v>
      </c>
      <c r="H40" s="429">
        <v>1</v>
      </c>
      <c r="I40" s="125">
        <v>1</v>
      </c>
      <c r="J40" s="125">
        <v>2</v>
      </c>
      <c r="K40" s="125">
        <v>0</v>
      </c>
      <c r="L40" s="328">
        <v>6</v>
      </c>
    </row>
    <row r="41" spans="2:15" ht="14.45" customHeight="1" x14ac:dyDescent="0.25">
      <c r="G41" s="172" t="s">
        <v>71</v>
      </c>
      <c r="H41" s="429">
        <v>1</v>
      </c>
      <c r="I41" s="125">
        <v>0</v>
      </c>
      <c r="J41" s="125">
        <v>0</v>
      </c>
      <c r="K41" s="125">
        <v>0</v>
      </c>
      <c r="L41" s="328">
        <v>7</v>
      </c>
    </row>
    <row r="42" spans="2:15" ht="14.45" customHeight="1" x14ac:dyDescent="0.25">
      <c r="G42" s="172" t="s">
        <v>72</v>
      </c>
      <c r="H42" s="429">
        <v>0</v>
      </c>
      <c r="I42" s="125">
        <v>0</v>
      </c>
      <c r="J42" s="125">
        <v>0</v>
      </c>
      <c r="K42" s="125">
        <v>0</v>
      </c>
      <c r="L42" s="328">
        <v>8</v>
      </c>
      <c r="O42" s="173"/>
    </row>
    <row r="43" spans="2:15" ht="14.45" customHeight="1" x14ac:dyDescent="0.25">
      <c r="G43" s="172" t="s">
        <v>73</v>
      </c>
      <c r="H43" s="429">
        <v>0</v>
      </c>
      <c r="I43" s="125">
        <v>0</v>
      </c>
      <c r="J43" s="125">
        <v>0</v>
      </c>
      <c r="K43" s="125">
        <v>0</v>
      </c>
      <c r="L43" s="328">
        <v>4</v>
      </c>
    </row>
    <row r="44" spans="2:15" ht="25.5" x14ac:dyDescent="0.2">
      <c r="G44" s="432" t="s">
        <v>74</v>
      </c>
      <c r="H44" s="429">
        <v>0</v>
      </c>
      <c r="I44" s="125">
        <v>0</v>
      </c>
      <c r="J44" s="125">
        <v>0</v>
      </c>
      <c r="K44" s="125">
        <v>0</v>
      </c>
      <c r="L44" s="328">
        <v>5</v>
      </c>
    </row>
    <row r="45" spans="2:15" ht="14.45" customHeight="1" x14ac:dyDescent="0.25">
      <c r="G45" s="172" t="s">
        <v>212</v>
      </c>
      <c r="H45" s="429">
        <v>0</v>
      </c>
      <c r="I45" s="125">
        <v>0</v>
      </c>
      <c r="J45" s="125">
        <v>0</v>
      </c>
      <c r="K45" s="125">
        <v>0</v>
      </c>
      <c r="L45" s="328">
        <v>2</v>
      </c>
    </row>
    <row r="46" spans="2:15" ht="14.45" customHeight="1" x14ac:dyDescent="0.25">
      <c r="G46" s="172" t="s">
        <v>75</v>
      </c>
      <c r="H46" s="429">
        <v>0</v>
      </c>
      <c r="I46" s="125">
        <v>0</v>
      </c>
      <c r="J46" s="125">
        <v>0</v>
      </c>
      <c r="K46" s="125">
        <v>0</v>
      </c>
      <c r="L46" s="328">
        <v>8</v>
      </c>
    </row>
    <row r="47" spans="2:15" ht="14.45" customHeight="1" x14ac:dyDescent="0.25">
      <c r="G47" s="172" t="s">
        <v>76</v>
      </c>
      <c r="H47" s="429">
        <v>3</v>
      </c>
      <c r="I47" s="125">
        <v>0</v>
      </c>
      <c r="J47" s="125">
        <v>0</v>
      </c>
      <c r="K47" s="125">
        <v>0</v>
      </c>
      <c r="L47" s="328">
        <v>6</v>
      </c>
    </row>
    <row r="48" spans="2:15" ht="5.0999999999999996" customHeight="1" x14ac:dyDescent="0.2">
      <c r="G48" s="433"/>
      <c r="H48" s="437"/>
      <c r="I48" s="329"/>
      <c r="J48" s="329"/>
      <c r="K48" s="329"/>
      <c r="L48" s="329"/>
    </row>
    <row r="49" spans="7:12" ht="11.1" customHeight="1" x14ac:dyDescent="0.2">
      <c r="G49" s="334" t="s">
        <v>251</v>
      </c>
      <c r="H49" s="140"/>
      <c r="I49" s="140"/>
      <c r="J49" s="140"/>
      <c r="K49" s="140"/>
      <c r="L49" s="140"/>
    </row>
    <row r="50" spans="7:12" ht="9.9499999999999993" customHeight="1" x14ac:dyDescent="0.2">
      <c r="G50" s="140"/>
      <c r="H50" s="140"/>
      <c r="I50" s="140"/>
      <c r="J50" s="140"/>
      <c r="K50" s="140"/>
      <c r="L50" s="140"/>
    </row>
    <row r="51" spans="7:12" ht="9.9499999999999993" customHeight="1" x14ac:dyDescent="0.2">
      <c r="H51" s="213"/>
      <c r="I51" s="213"/>
      <c r="J51" s="213"/>
      <c r="K51" s="213"/>
      <c r="L51" s="213"/>
    </row>
  </sheetData>
  <mergeCells count="12">
    <mergeCell ref="L29:L30"/>
    <mergeCell ref="D4:E4"/>
    <mergeCell ref="H29:K29"/>
    <mergeCell ref="G29:G30"/>
    <mergeCell ref="G5:G7"/>
    <mergeCell ref="G26:L26"/>
    <mergeCell ref="G27:L27"/>
    <mergeCell ref="A1:E1"/>
    <mergeCell ref="A4:A5"/>
    <mergeCell ref="B4:B5"/>
    <mergeCell ref="C4:C5"/>
    <mergeCell ref="A2:E2"/>
  </mergeCells>
  <conditionalFormatting sqref="A24">
    <cfRule type="duplicateValues" dxfId="0" priority="3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M54"/>
  <sheetViews>
    <sheetView zoomScaleNormal="100" workbookViewId="0">
      <selection sqref="A1:E1"/>
    </sheetView>
  </sheetViews>
  <sheetFormatPr baseColWidth="10" defaultRowHeight="12.75" x14ac:dyDescent="0.2"/>
  <cols>
    <col min="1" max="1" width="9.85546875" style="123" customWidth="1"/>
    <col min="2" max="2" width="20.85546875" style="123" customWidth="1"/>
    <col min="3" max="3" width="19.5703125" style="123" customWidth="1"/>
    <col min="4" max="4" width="20.140625" style="123" customWidth="1"/>
    <col min="5" max="5" width="20.28515625" style="123" customWidth="1"/>
    <col min="6" max="6" width="11.42578125" style="123"/>
    <col min="7" max="7" width="14.5703125" style="123" customWidth="1"/>
    <col min="8" max="16384" width="11.42578125" style="123"/>
  </cols>
  <sheetData>
    <row r="1" spans="1:6" ht="14.1" customHeight="1" x14ac:dyDescent="0.2">
      <c r="A1" s="542" t="s">
        <v>306</v>
      </c>
      <c r="B1" s="542"/>
      <c r="C1" s="542"/>
      <c r="D1" s="542"/>
      <c r="E1" s="542"/>
      <c r="F1" s="143"/>
    </row>
    <row r="2" spans="1:6" ht="14.1" customHeight="1" x14ac:dyDescent="0.2">
      <c r="A2" s="542" t="s">
        <v>254</v>
      </c>
      <c r="B2" s="542"/>
      <c r="C2" s="542"/>
      <c r="D2" s="542"/>
      <c r="E2" s="542"/>
      <c r="F2" s="143"/>
    </row>
    <row r="3" spans="1:6" ht="5.0999999999999996" customHeight="1" x14ac:dyDescent="0.2">
      <c r="A3" s="165"/>
      <c r="B3" s="133"/>
      <c r="C3" s="133"/>
      <c r="D3" s="166"/>
      <c r="E3" s="133"/>
      <c r="F3" s="133"/>
    </row>
    <row r="4" spans="1:6" ht="30" customHeight="1" x14ac:dyDescent="0.2">
      <c r="A4" s="547" t="s">
        <v>225</v>
      </c>
      <c r="B4" s="537" t="s">
        <v>302</v>
      </c>
      <c r="C4" s="506" t="s">
        <v>303</v>
      </c>
      <c r="D4" s="513" t="s">
        <v>304</v>
      </c>
      <c r="E4" s="513" t="s">
        <v>305</v>
      </c>
      <c r="F4" s="353"/>
    </row>
    <row r="5" spans="1:6" ht="30" customHeight="1" x14ac:dyDescent="0.2">
      <c r="A5" s="548"/>
      <c r="B5" s="549"/>
      <c r="C5" s="539"/>
      <c r="D5" s="510"/>
      <c r="E5" s="510"/>
      <c r="F5" s="330"/>
    </row>
    <row r="6" spans="1:6" ht="5.0999999999999996" customHeight="1" x14ac:dyDescent="0.2">
      <c r="A6" s="447"/>
      <c r="B6" s="434"/>
      <c r="C6" s="398"/>
      <c r="D6" s="410"/>
      <c r="E6" s="410"/>
      <c r="F6" s="330"/>
    </row>
    <row r="7" spans="1:6" x14ac:dyDescent="0.2">
      <c r="A7" s="320" t="s">
        <v>224</v>
      </c>
      <c r="B7" s="443">
        <v>1891</v>
      </c>
      <c r="C7" s="332">
        <v>279</v>
      </c>
      <c r="D7" s="331">
        <v>7361</v>
      </c>
      <c r="E7" s="332">
        <v>21742640</v>
      </c>
      <c r="F7" s="146"/>
    </row>
    <row r="8" spans="1:6" ht="6.95" customHeight="1" x14ac:dyDescent="0.2">
      <c r="A8" s="141"/>
      <c r="B8" s="443"/>
      <c r="C8" s="332"/>
      <c r="D8" s="331"/>
      <c r="E8" s="332"/>
      <c r="F8" s="146"/>
    </row>
    <row r="9" spans="1:6" s="124" customFormat="1" ht="25.5" customHeight="1" x14ac:dyDescent="0.2">
      <c r="A9" s="375" t="s">
        <v>290</v>
      </c>
      <c r="B9" s="444">
        <f>SUM(B10:B22)</f>
        <v>110</v>
      </c>
      <c r="C9" s="293">
        <f t="shared" ref="C9:E9" si="0">SUM(C10:C22)</f>
        <v>16</v>
      </c>
      <c r="D9" s="293">
        <f t="shared" si="0"/>
        <v>149</v>
      </c>
      <c r="E9" s="262">
        <f t="shared" si="0"/>
        <v>2731855</v>
      </c>
      <c r="F9" s="374"/>
    </row>
    <row r="10" spans="1:6" ht="13.5" customHeight="1" x14ac:dyDescent="0.25">
      <c r="A10" s="172" t="s">
        <v>43</v>
      </c>
      <c r="B10" s="445">
        <v>15</v>
      </c>
      <c r="C10" s="176">
        <v>1</v>
      </c>
      <c r="D10" s="176">
        <v>4</v>
      </c>
      <c r="E10" s="401">
        <v>1000</v>
      </c>
      <c r="F10" s="159"/>
    </row>
    <row r="11" spans="1:6" ht="13.5" customHeight="1" x14ac:dyDescent="0.25">
      <c r="A11" s="172" t="s">
        <v>211</v>
      </c>
      <c r="B11" s="445">
        <v>15</v>
      </c>
      <c r="C11" s="176">
        <v>3</v>
      </c>
      <c r="D11" s="176">
        <v>11</v>
      </c>
      <c r="E11" s="401">
        <v>38356</v>
      </c>
      <c r="F11" s="159"/>
    </row>
    <row r="12" spans="1:6" ht="13.5" customHeight="1" x14ac:dyDescent="0.25">
      <c r="A12" s="172" t="s">
        <v>68</v>
      </c>
      <c r="B12" s="445">
        <v>10</v>
      </c>
      <c r="C12" s="125">
        <v>2</v>
      </c>
      <c r="D12" s="125">
        <v>6</v>
      </c>
      <c r="E12" s="179">
        <v>10100</v>
      </c>
      <c r="F12" s="125"/>
    </row>
    <row r="13" spans="1:6" ht="13.5" customHeight="1" x14ac:dyDescent="0.25">
      <c r="A13" s="172" t="s">
        <v>69</v>
      </c>
      <c r="B13" s="445">
        <v>7</v>
      </c>
      <c r="C13" s="125">
        <v>0</v>
      </c>
      <c r="D13" s="125">
        <v>0</v>
      </c>
      <c r="E13" s="125">
        <v>0</v>
      </c>
      <c r="F13" s="159"/>
    </row>
    <row r="14" spans="1:6" ht="13.5" customHeight="1" x14ac:dyDescent="0.25">
      <c r="A14" s="172" t="s">
        <v>194</v>
      </c>
      <c r="B14" s="445">
        <v>5</v>
      </c>
      <c r="C14" s="125">
        <v>0</v>
      </c>
      <c r="D14" s="125">
        <v>0</v>
      </c>
      <c r="E14" s="125">
        <v>0</v>
      </c>
      <c r="F14" s="125"/>
    </row>
    <row r="15" spans="1:6" ht="13.5" customHeight="1" x14ac:dyDescent="0.25">
      <c r="A15" s="172" t="s">
        <v>70</v>
      </c>
      <c r="B15" s="445">
        <v>8</v>
      </c>
      <c r="C15" s="176">
        <v>3</v>
      </c>
      <c r="D15" s="176">
        <v>11</v>
      </c>
      <c r="E15" s="401">
        <v>21600</v>
      </c>
      <c r="F15" s="159"/>
    </row>
    <row r="16" spans="1:6" ht="13.5" customHeight="1" x14ac:dyDescent="0.25">
      <c r="A16" s="172" t="s">
        <v>71</v>
      </c>
      <c r="B16" s="445">
        <v>10</v>
      </c>
      <c r="C16" s="176">
        <v>3</v>
      </c>
      <c r="D16" s="176">
        <v>19</v>
      </c>
      <c r="E16" s="401">
        <v>78609</v>
      </c>
      <c r="F16" s="159"/>
    </row>
    <row r="17" spans="1:6" ht="13.5" customHeight="1" x14ac:dyDescent="0.25">
      <c r="A17" s="172" t="s">
        <v>72</v>
      </c>
      <c r="B17" s="445">
        <v>9</v>
      </c>
      <c r="C17" s="176">
        <v>1</v>
      </c>
      <c r="D17" s="176">
        <v>1</v>
      </c>
      <c r="E17" s="401">
        <v>18400</v>
      </c>
      <c r="F17" s="159"/>
    </row>
    <row r="18" spans="1:6" ht="13.5" customHeight="1" x14ac:dyDescent="0.25">
      <c r="A18" s="172" t="s">
        <v>73</v>
      </c>
      <c r="B18" s="445">
        <v>4</v>
      </c>
      <c r="C18" s="125">
        <v>0</v>
      </c>
      <c r="D18" s="125">
        <v>0</v>
      </c>
      <c r="E18" s="125">
        <v>0</v>
      </c>
      <c r="F18" s="159"/>
    </row>
    <row r="19" spans="1:6" s="124" customFormat="1" ht="25.5" x14ac:dyDescent="0.25">
      <c r="A19" s="317" t="s">
        <v>74</v>
      </c>
      <c r="B19" s="424">
        <v>5</v>
      </c>
      <c r="C19" s="125">
        <v>0</v>
      </c>
      <c r="D19" s="125">
        <v>0</v>
      </c>
      <c r="E19" s="125">
        <v>0</v>
      </c>
      <c r="F19" s="225"/>
    </row>
    <row r="20" spans="1:6" ht="13.5" customHeight="1" x14ac:dyDescent="0.25">
      <c r="A20" s="172" t="s">
        <v>212</v>
      </c>
      <c r="B20" s="445">
        <v>5</v>
      </c>
      <c r="C20" s="125">
        <v>0</v>
      </c>
      <c r="D20" s="125">
        <v>0</v>
      </c>
      <c r="E20" s="125">
        <v>0</v>
      </c>
      <c r="F20" s="125"/>
    </row>
    <row r="21" spans="1:6" ht="13.5" customHeight="1" x14ac:dyDescent="0.25">
      <c r="A21" s="172" t="s">
        <v>75</v>
      </c>
      <c r="B21" s="445">
        <v>10</v>
      </c>
      <c r="C21" s="125">
        <v>1</v>
      </c>
      <c r="D21" s="125">
        <v>4</v>
      </c>
      <c r="E21" s="179">
        <v>900</v>
      </c>
      <c r="F21" s="125"/>
    </row>
    <row r="22" spans="1:6" ht="13.5" customHeight="1" x14ac:dyDescent="0.25">
      <c r="A22" s="172" t="s">
        <v>76</v>
      </c>
      <c r="B22" s="445">
        <v>7</v>
      </c>
      <c r="C22" s="125">
        <v>2</v>
      </c>
      <c r="D22" s="125">
        <v>93</v>
      </c>
      <c r="E22" s="179">
        <v>2562890</v>
      </c>
      <c r="F22" s="125"/>
    </row>
    <row r="23" spans="1:6" ht="5.0999999999999996" customHeight="1" x14ac:dyDescent="0.2">
      <c r="A23" s="312"/>
      <c r="B23" s="446"/>
      <c r="C23" s="333"/>
      <c r="D23" s="333"/>
      <c r="E23" s="333"/>
    </row>
    <row r="24" spans="1:6" ht="11.1" customHeight="1" x14ac:dyDescent="0.2">
      <c r="A24" s="145"/>
      <c r="E24" s="126" t="s">
        <v>77</v>
      </c>
    </row>
    <row r="25" spans="1:6" ht="11.25" customHeight="1" x14ac:dyDescent="0.2">
      <c r="A25" s="163"/>
    </row>
    <row r="26" spans="1:6" ht="11.25" customHeight="1" x14ac:dyDescent="0.2">
      <c r="A26" s="139"/>
    </row>
    <row r="29" spans="1:6" ht="15" customHeight="1" x14ac:dyDescent="0.2">
      <c r="A29" s="542" t="str">
        <f>A1</f>
        <v xml:space="preserve">17.10  PUNO: MUNICIPALIDADES QUE DISPONEN DE TERRENOS PROPIOS PARA FINES DE VIVIENDA QUE NO ESTÁN </v>
      </c>
      <c r="B29" s="542"/>
      <c r="C29" s="542"/>
      <c r="D29" s="542"/>
      <c r="E29" s="542"/>
    </row>
    <row r="30" spans="1:6" ht="15" customHeight="1" x14ac:dyDescent="0.2">
      <c r="A30" s="542" t="str">
        <f>A2</f>
        <v xml:space="preserve">          OCUPADOS, CONSTRUIDOS O AFECTADOS EN USO, SEGÚN DISTRITO, 2022</v>
      </c>
      <c r="B30" s="542"/>
      <c r="C30" s="542"/>
      <c r="D30" s="542"/>
      <c r="E30" s="542"/>
    </row>
    <row r="31" spans="1:6" ht="9" customHeight="1" x14ac:dyDescent="0.2">
      <c r="A31" s="144"/>
      <c r="E31" s="305" t="s">
        <v>222</v>
      </c>
    </row>
    <row r="32" spans="1:6" ht="15.75" customHeight="1" x14ac:dyDescent="0.2">
      <c r="A32" s="547" t="s">
        <v>225</v>
      </c>
      <c r="B32" s="545" t="s">
        <v>311</v>
      </c>
      <c r="C32" s="546"/>
      <c r="D32" s="546"/>
      <c r="E32" s="506" t="s">
        <v>310</v>
      </c>
    </row>
    <row r="33" spans="1:13" ht="50.25" customHeight="1" x14ac:dyDescent="0.2">
      <c r="A33" s="548"/>
      <c r="B33" s="426" t="s">
        <v>307</v>
      </c>
      <c r="C33" s="119" t="s">
        <v>308</v>
      </c>
      <c r="D33" s="119" t="s">
        <v>309</v>
      </c>
      <c r="E33" s="539"/>
    </row>
    <row r="34" spans="1:13" ht="5.0999999999999996" customHeight="1" x14ac:dyDescent="0.2">
      <c r="A34" s="447"/>
      <c r="B34" s="419"/>
      <c r="C34" s="398"/>
      <c r="D34" s="398"/>
      <c r="E34" s="398"/>
    </row>
    <row r="35" spans="1:13" x14ac:dyDescent="0.2">
      <c r="A35" s="320" t="s">
        <v>224</v>
      </c>
      <c r="B35" s="443">
        <v>3793</v>
      </c>
      <c r="C35" s="331">
        <v>1607</v>
      </c>
      <c r="D35" s="331">
        <v>1983</v>
      </c>
      <c r="E35" s="332">
        <v>1612</v>
      </c>
    </row>
    <row r="36" spans="1:13" ht="6.95" customHeight="1" x14ac:dyDescent="0.2">
      <c r="A36" s="141"/>
      <c r="B36" s="449"/>
      <c r="C36" s="448"/>
      <c r="D36" s="448"/>
      <c r="E36" s="146"/>
    </row>
    <row r="37" spans="1:13" s="124" customFormat="1" ht="24" customHeight="1" x14ac:dyDescent="0.2">
      <c r="A37" s="375" t="s">
        <v>290</v>
      </c>
      <c r="B37" s="450">
        <f t="shared" ref="B37:E37" si="1">SUM(B38:B50)</f>
        <v>54</v>
      </c>
      <c r="C37" s="451">
        <f t="shared" si="1"/>
        <v>45</v>
      </c>
      <c r="D37" s="451">
        <f t="shared" si="1"/>
        <v>50</v>
      </c>
      <c r="E37" s="171">
        <f t="shared" si="1"/>
        <v>94</v>
      </c>
    </row>
    <row r="38" spans="1:13" ht="12.6" customHeight="1" x14ac:dyDescent="0.25">
      <c r="A38" s="172" t="s">
        <v>43</v>
      </c>
      <c r="B38" s="421">
        <v>4</v>
      </c>
      <c r="C38" s="125">
        <v>0</v>
      </c>
      <c r="D38" s="125">
        <v>0</v>
      </c>
      <c r="E38" s="172">
        <v>14</v>
      </c>
    </row>
    <row r="39" spans="1:13" ht="12.6" customHeight="1" x14ac:dyDescent="0.25">
      <c r="A39" s="172" t="s">
        <v>211</v>
      </c>
      <c r="B39" s="421">
        <v>3</v>
      </c>
      <c r="C39" s="172">
        <v>4</v>
      </c>
      <c r="D39" s="172">
        <v>4</v>
      </c>
      <c r="E39" s="172">
        <v>12</v>
      </c>
      <c r="M39" s="173"/>
    </row>
    <row r="40" spans="1:13" ht="12.6" customHeight="1" x14ac:dyDescent="0.25">
      <c r="A40" s="172" t="s">
        <v>68</v>
      </c>
      <c r="B40" s="429">
        <v>6</v>
      </c>
      <c r="C40" s="125">
        <v>0</v>
      </c>
      <c r="D40" s="125">
        <v>0</v>
      </c>
      <c r="E40" s="172">
        <v>8</v>
      </c>
    </row>
    <row r="41" spans="1:13" ht="12.6" customHeight="1" x14ac:dyDescent="0.25">
      <c r="A41" s="172" t="s">
        <v>69</v>
      </c>
      <c r="B41" s="429">
        <v>0</v>
      </c>
      <c r="C41" s="125">
        <v>0</v>
      </c>
      <c r="D41" s="125">
        <v>0</v>
      </c>
      <c r="E41" s="172">
        <v>7</v>
      </c>
    </row>
    <row r="42" spans="1:13" ht="12.6" customHeight="1" x14ac:dyDescent="0.25">
      <c r="A42" s="172" t="s">
        <v>194</v>
      </c>
      <c r="B42" s="429">
        <v>0</v>
      </c>
      <c r="C42" s="125">
        <v>0</v>
      </c>
      <c r="D42" s="125">
        <v>0</v>
      </c>
      <c r="E42" s="172">
        <v>5</v>
      </c>
    </row>
    <row r="43" spans="1:13" ht="12.6" customHeight="1" x14ac:dyDescent="0.25">
      <c r="A43" s="172" t="s">
        <v>70</v>
      </c>
      <c r="B43" s="421">
        <v>4</v>
      </c>
      <c r="C43" s="125">
        <v>4</v>
      </c>
      <c r="D43" s="172">
        <v>3</v>
      </c>
      <c r="E43" s="172">
        <v>5</v>
      </c>
    </row>
    <row r="44" spans="1:13" ht="12.6" customHeight="1" x14ac:dyDescent="0.25">
      <c r="A44" s="172" t="s">
        <v>71</v>
      </c>
      <c r="B44" s="421">
        <v>8</v>
      </c>
      <c r="C44" s="172">
        <v>6</v>
      </c>
      <c r="D44" s="172">
        <v>5</v>
      </c>
      <c r="E44" s="172">
        <v>7</v>
      </c>
    </row>
    <row r="45" spans="1:13" ht="12.6" customHeight="1" x14ac:dyDescent="0.25">
      <c r="A45" s="172" t="s">
        <v>72</v>
      </c>
      <c r="B45" s="429">
        <v>1</v>
      </c>
      <c r="C45" s="125">
        <v>0</v>
      </c>
      <c r="D45" s="125">
        <v>0</v>
      </c>
      <c r="E45" s="172">
        <v>8</v>
      </c>
    </row>
    <row r="46" spans="1:13" ht="12.6" customHeight="1" x14ac:dyDescent="0.25">
      <c r="A46" s="172" t="s">
        <v>73</v>
      </c>
      <c r="B46" s="429">
        <v>0</v>
      </c>
      <c r="C46" s="125">
        <v>0</v>
      </c>
      <c r="D46" s="125">
        <v>0</v>
      </c>
      <c r="E46" s="172">
        <v>4</v>
      </c>
    </row>
    <row r="47" spans="1:13" ht="25.5" x14ac:dyDescent="0.25">
      <c r="A47" s="317" t="s">
        <v>74</v>
      </c>
      <c r="B47" s="429">
        <v>0</v>
      </c>
      <c r="C47" s="125">
        <v>0</v>
      </c>
      <c r="D47" s="125">
        <v>0</v>
      </c>
      <c r="E47" s="171">
        <v>5</v>
      </c>
    </row>
    <row r="48" spans="1:13" ht="12.6" customHeight="1" x14ac:dyDescent="0.25">
      <c r="A48" s="172" t="s">
        <v>212</v>
      </c>
      <c r="B48" s="429">
        <v>0</v>
      </c>
      <c r="C48" s="125">
        <v>0</v>
      </c>
      <c r="D48" s="125">
        <v>0</v>
      </c>
      <c r="E48" s="172">
        <v>5</v>
      </c>
    </row>
    <row r="49" spans="1:5" ht="12.6" customHeight="1" x14ac:dyDescent="0.25">
      <c r="A49" s="172" t="s">
        <v>75</v>
      </c>
      <c r="B49" s="429">
        <v>2</v>
      </c>
      <c r="C49" s="125">
        <v>1</v>
      </c>
      <c r="D49" s="125">
        <v>1</v>
      </c>
      <c r="E49" s="172">
        <v>9</v>
      </c>
    </row>
    <row r="50" spans="1:5" ht="12.6" customHeight="1" x14ac:dyDescent="0.25">
      <c r="A50" s="172" t="s">
        <v>76</v>
      </c>
      <c r="B50" s="429">
        <v>26</v>
      </c>
      <c r="C50" s="125">
        <v>30</v>
      </c>
      <c r="D50" s="125">
        <v>37</v>
      </c>
      <c r="E50" s="172">
        <v>5</v>
      </c>
    </row>
    <row r="51" spans="1:5" ht="5.0999999999999996" customHeight="1" x14ac:dyDescent="0.2">
      <c r="A51" s="312"/>
      <c r="B51" s="452"/>
      <c r="C51" s="312"/>
      <c r="D51" s="312"/>
      <c r="E51" s="312"/>
    </row>
    <row r="52" spans="1:5" ht="9.9499999999999993" customHeight="1" x14ac:dyDescent="0.2">
      <c r="A52" s="543" t="s">
        <v>324</v>
      </c>
      <c r="B52" s="543"/>
      <c r="C52" s="543"/>
      <c r="D52" s="543"/>
      <c r="E52" s="543"/>
    </row>
    <row r="53" spans="1:5" ht="9.9499999999999993" customHeight="1" x14ac:dyDescent="0.2">
      <c r="A53" s="544"/>
      <c r="B53" s="544"/>
      <c r="C53" s="544"/>
      <c r="D53" s="544"/>
      <c r="E53" s="544"/>
    </row>
    <row r="54" spans="1:5" ht="11.1" customHeight="1" x14ac:dyDescent="0.2">
      <c r="A54" s="139" t="s">
        <v>251</v>
      </c>
    </row>
  </sheetData>
  <mergeCells count="13">
    <mergeCell ref="A1:E1"/>
    <mergeCell ref="A52:E53"/>
    <mergeCell ref="B32:D32"/>
    <mergeCell ref="E32:E33"/>
    <mergeCell ref="A32:A33"/>
    <mergeCell ref="A4:A5"/>
    <mergeCell ref="B4:B5"/>
    <mergeCell ref="C4:C5"/>
    <mergeCell ref="D4:D5"/>
    <mergeCell ref="E4:E5"/>
    <mergeCell ref="A2:E2"/>
    <mergeCell ref="A29:E29"/>
    <mergeCell ref="A30:E30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A1:AD90"/>
  <sheetViews>
    <sheetView showGridLines="0" zoomScaleNormal="100" zoomScaleSheetLayoutView="100" workbookViewId="0">
      <selection sqref="A1:T1"/>
    </sheetView>
  </sheetViews>
  <sheetFormatPr baseColWidth="10" defaultRowHeight="12.75" x14ac:dyDescent="0.2"/>
  <cols>
    <col min="1" max="1" width="11.140625" style="6" customWidth="1"/>
    <col min="2" max="4" width="6.5703125" style="6" hidden="1" customWidth="1"/>
    <col min="5" max="5" width="5.42578125" style="6" hidden="1" customWidth="1"/>
    <col min="6" max="6" width="0.28515625" style="6" hidden="1" customWidth="1"/>
    <col min="7" max="7" width="1.5703125" style="6" hidden="1" customWidth="1"/>
    <col min="8" max="9" width="6.5703125" style="49" hidden="1" customWidth="1"/>
    <col min="10" max="17" width="6.5703125" style="49" customWidth="1"/>
    <col min="18" max="20" width="6.5703125" style="130" customWidth="1"/>
    <col min="21" max="29" width="11.42578125" style="6"/>
    <col min="30" max="30" width="0" style="6" hidden="1" customWidth="1"/>
    <col min="31" max="258" width="11.42578125" style="6"/>
    <col min="259" max="259" width="15.140625" style="6" customWidth="1"/>
    <col min="260" max="264" width="0" style="6" hidden="1" customWidth="1"/>
    <col min="265" max="270" width="7.140625" style="6" customWidth="1"/>
    <col min="271" max="272" width="6.28515625" style="6" customWidth="1"/>
    <col min="273" max="514" width="11.42578125" style="6"/>
    <col min="515" max="515" width="15.140625" style="6" customWidth="1"/>
    <col min="516" max="520" width="0" style="6" hidden="1" customWidth="1"/>
    <col min="521" max="526" width="7.140625" style="6" customWidth="1"/>
    <col min="527" max="528" width="6.28515625" style="6" customWidth="1"/>
    <col min="529" max="770" width="11.42578125" style="6"/>
    <col min="771" max="771" width="15.140625" style="6" customWidth="1"/>
    <col min="772" max="776" width="0" style="6" hidden="1" customWidth="1"/>
    <col min="777" max="782" width="7.140625" style="6" customWidth="1"/>
    <col min="783" max="784" width="6.28515625" style="6" customWidth="1"/>
    <col min="785" max="1026" width="11.42578125" style="6"/>
    <col min="1027" max="1027" width="15.140625" style="6" customWidth="1"/>
    <col min="1028" max="1032" width="0" style="6" hidden="1" customWidth="1"/>
    <col min="1033" max="1038" width="7.140625" style="6" customWidth="1"/>
    <col min="1039" max="1040" width="6.28515625" style="6" customWidth="1"/>
    <col min="1041" max="1282" width="11.42578125" style="6"/>
    <col min="1283" max="1283" width="15.140625" style="6" customWidth="1"/>
    <col min="1284" max="1288" width="0" style="6" hidden="1" customWidth="1"/>
    <col min="1289" max="1294" width="7.140625" style="6" customWidth="1"/>
    <col min="1295" max="1296" width="6.28515625" style="6" customWidth="1"/>
    <col min="1297" max="1538" width="11.42578125" style="6"/>
    <col min="1539" max="1539" width="15.140625" style="6" customWidth="1"/>
    <col min="1540" max="1544" width="0" style="6" hidden="1" customWidth="1"/>
    <col min="1545" max="1550" width="7.140625" style="6" customWidth="1"/>
    <col min="1551" max="1552" width="6.28515625" style="6" customWidth="1"/>
    <col min="1553" max="1794" width="11.42578125" style="6"/>
    <col min="1795" max="1795" width="15.140625" style="6" customWidth="1"/>
    <col min="1796" max="1800" width="0" style="6" hidden="1" customWidth="1"/>
    <col min="1801" max="1806" width="7.140625" style="6" customWidth="1"/>
    <col min="1807" max="1808" width="6.28515625" style="6" customWidth="1"/>
    <col min="1809" max="2050" width="11.42578125" style="6"/>
    <col min="2051" max="2051" width="15.140625" style="6" customWidth="1"/>
    <col min="2052" max="2056" width="0" style="6" hidden="1" customWidth="1"/>
    <col min="2057" max="2062" width="7.140625" style="6" customWidth="1"/>
    <col min="2063" max="2064" width="6.28515625" style="6" customWidth="1"/>
    <col min="2065" max="2306" width="11.42578125" style="6"/>
    <col min="2307" max="2307" width="15.140625" style="6" customWidth="1"/>
    <col min="2308" max="2312" width="0" style="6" hidden="1" customWidth="1"/>
    <col min="2313" max="2318" width="7.140625" style="6" customWidth="1"/>
    <col min="2319" max="2320" width="6.28515625" style="6" customWidth="1"/>
    <col min="2321" max="2562" width="11.42578125" style="6"/>
    <col min="2563" max="2563" width="15.140625" style="6" customWidth="1"/>
    <col min="2564" max="2568" width="0" style="6" hidden="1" customWidth="1"/>
    <col min="2569" max="2574" width="7.140625" style="6" customWidth="1"/>
    <col min="2575" max="2576" width="6.28515625" style="6" customWidth="1"/>
    <col min="2577" max="2818" width="11.42578125" style="6"/>
    <col min="2819" max="2819" width="15.140625" style="6" customWidth="1"/>
    <col min="2820" max="2824" width="0" style="6" hidden="1" customWidth="1"/>
    <col min="2825" max="2830" width="7.140625" style="6" customWidth="1"/>
    <col min="2831" max="2832" width="6.28515625" style="6" customWidth="1"/>
    <col min="2833" max="3074" width="11.42578125" style="6"/>
    <col min="3075" max="3075" width="15.140625" style="6" customWidth="1"/>
    <col min="3076" max="3080" width="0" style="6" hidden="1" customWidth="1"/>
    <col min="3081" max="3086" width="7.140625" style="6" customWidth="1"/>
    <col min="3087" max="3088" width="6.28515625" style="6" customWidth="1"/>
    <col min="3089" max="3330" width="11.42578125" style="6"/>
    <col min="3331" max="3331" width="15.140625" style="6" customWidth="1"/>
    <col min="3332" max="3336" width="0" style="6" hidden="1" customWidth="1"/>
    <col min="3337" max="3342" width="7.140625" style="6" customWidth="1"/>
    <col min="3343" max="3344" width="6.28515625" style="6" customWidth="1"/>
    <col min="3345" max="3586" width="11.42578125" style="6"/>
    <col min="3587" max="3587" width="15.140625" style="6" customWidth="1"/>
    <col min="3588" max="3592" width="0" style="6" hidden="1" customWidth="1"/>
    <col min="3593" max="3598" width="7.140625" style="6" customWidth="1"/>
    <col min="3599" max="3600" width="6.28515625" style="6" customWidth="1"/>
    <col min="3601" max="3842" width="11.42578125" style="6"/>
    <col min="3843" max="3843" width="15.140625" style="6" customWidth="1"/>
    <col min="3844" max="3848" width="0" style="6" hidden="1" customWidth="1"/>
    <col min="3849" max="3854" width="7.140625" style="6" customWidth="1"/>
    <col min="3855" max="3856" width="6.28515625" style="6" customWidth="1"/>
    <col min="3857" max="4098" width="11.42578125" style="6"/>
    <col min="4099" max="4099" width="15.140625" style="6" customWidth="1"/>
    <col min="4100" max="4104" width="0" style="6" hidden="1" customWidth="1"/>
    <col min="4105" max="4110" width="7.140625" style="6" customWidth="1"/>
    <col min="4111" max="4112" width="6.28515625" style="6" customWidth="1"/>
    <col min="4113" max="4354" width="11.42578125" style="6"/>
    <col min="4355" max="4355" width="15.140625" style="6" customWidth="1"/>
    <col min="4356" max="4360" width="0" style="6" hidden="1" customWidth="1"/>
    <col min="4361" max="4366" width="7.140625" style="6" customWidth="1"/>
    <col min="4367" max="4368" width="6.28515625" style="6" customWidth="1"/>
    <col min="4369" max="4610" width="11.42578125" style="6"/>
    <col min="4611" max="4611" width="15.140625" style="6" customWidth="1"/>
    <col min="4612" max="4616" width="0" style="6" hidden="1" customWidth="1"/>
    <col min="4617" max="4622" width="7.140625" style="6" customWidth="1"/>
    <col min="4623" max="4624" width="6.28515625" style="6" customWidth="1"/>
    <col min="4625" max="4866" width="11.42578125" style="6"/>
    <col min="4867" max="4867" width="15.140625" style="6" customWidth="1"/>
    <col min="4868" max="4872" width="0" style="6" hidden="1" customWidth="1"/>
    <col min="4873" max="4878" width="7.140625" style="6" customWidth="1"/>
    <col min="4879" max="4880" width="6.28515625" style="6" customWidth="1"/>
    <col min="4881" max="5122" width="11.42578125" style="6"/>
    <col min="5123" max="5123" width="15.140625" style="6" customWidth="1"/>
    <col min="5124" max="5128" width="0" style="6" hidden="1" customWidth="1"/>
    <col min="5129" max="5134" width="7.140625" style="6" customWidth="1"/>
    <col min="5135" max="5136" width="6.28515625" style="6" customWidth="1"/>
    <col min="5137" max="5378" width="11.42578125" style="6"/>
    <col min="5379" max="5379" width="15.140625" style="6" customWidth="1"/>
    <col min="5380" max="5384" width="0" style="6" hidden="1" customWidth="1"/>
    <col min="5385" max="5390" width="7.140625" style="6" customWidth="1"/>
    <col min="5391" max="5392" width="6.28515625" style="6" customWidth="1"/>
    <col min="5393" max="5634" width="11.42578125" style="6"/>
    <col min="5635" max="5635" width="15.140625" style="6" customWidth="1"/>
    <col min="5636" max="5640" width="0" style="6" hidden="1" customWidth="1"/>
    <col min="5641" max="5646" width="7.140625" style="6" customWidth="1"/>
    <col min="5647" max="5648" width="6.28515625" style="6" customWidth="1"/>
    <col min="5649" max="5890" width="11.42578125" style="6"/>
    <col min="5891" max="5891" width="15.140625" style="6" customWidth="1"/>
    <col min="5892" max="5896" width="0" style="6" hidden="1" customWidth="1"/>
    <col min="5897" max="5902" width="7.140625" style="6" customWidth="1"/>
    <col min="5903" max="5904" width="6.28515625" style="6" customWidth="1"/>
    <col min="5905" max="6146" width="11.42578125" style="6"/>
    <col min="6147" max="6147" width="15.140625" style="6" customWidth="1"/>
    <col min="6148" max="6152" width="0" style="6" hidden="1" customWidth="1"/>
    <col min="6153" max="6158" width="7.140625" style="6" customWidth="1"/>
    <col min="6159" max="6160" width="6.28515625" style="6" customWidth="1"/>
    <col min="6161" max="6402" width="11.42578125" style="6"/>
    <col min="6403" max="6403" width="15.140625" style="6" customWidth="1"/>
    <col min="6404" max="6408" width="0" style="6" hidden="1" customWidth="1"/>
    <col min="6409" max="6414" width="7.140625" style="6" customWidth="1"/>
    <col min="6415" max="6416" width="6.28515625" style="6" customWidth="1"/>
    <col min="6417" max="6658" width="11.42578125" style="6"/>
    <col min="6659" max="6659" width="15.140625" style="6" customWidth="1"/>
    <col min="6660" max="6664" width="0" style="6" hidden="1" customWidth="1"/>
    <col min="6665" max="6670" width="7.140625" style="6" customWidth="1"/>
    <col min="6671" max="6672" width="6.28515625" style="6" customWidth="1"/>
    <col min="6673" max="6914" width="11.42578125" style="6"/>
    <col min="6915" max="6915" width="15.140625" style="6" customWidth="1"/>
    <col min="6916" max="6920" width="0" style="6" hidden="1" customWidth="1"/>
    <col min="6921" max="6926" width="7.140625" style="6" customWidth="1"/>
    <col min="6927" max="6928" width="6.28515625" style="6" customWidth="1"/>
    <col min="6929" max="7170" width="11.42578125" style="6"/>
    <col min="7171" max="7171" width="15.140625" style="6" customWidth="1"/>
    <col min="7172" max="7176" width="0" style="6" hidden="1" customWidth="1"/>
    <col min="7177" max="7182" width="7.140625" style="6" customWidth="1"/>
    <col min="7183" max="7184" width="6.28515625" style="6" customWidth="1"/>
    <col min="7185" max="7426" width="11.42578125" style="6"/>
    <col min="7427" max="7427" width="15.140625" style="6" customWidth="1"/>
    <col min="7428" max="7432" width="0" style="6" hidden="1" customWidth="1"/>
    <col min="7433" max="7438" width="7.140625" style="6" customWidth="1"/>
    <col min="7439" max="7440" width="6.28515625" style="6" customWidth="1"/>
    <col min="7441" max="7682" width="11.42578125" style="6"/>
    <col min="7683" max="7683" width="15.140625" style="6" customWidth="1"/>
    <col min="7684" max="7688" width="0" style="6" hidden="1" customWidth="1"/>
    <col min="7689" max="7694" width="7.140625" style="6" customWidth="1"/>
    <col min="7695" max="7696" width="6.28515625" style="6" customWidth="1"/>
    <col min="7697" max="7938" width="11.42578125" style="6"/>
    <col min="7939" max="7939" width="15.140625" style="6" customWidth="1"/>
    <col min="7940" max="7944" width="0" style="6" hidden="1" customWidth="1"/>
    <col min="7945" max="7950" width="7.140625" style="6" customWidth="1"/>
    <col min="7951" max="7952" width="6.28515625" style="6" customWidth="1"/>
    <col min="7953" max="8194" width="11.42578125" style="6"/>
    <col min="8195" max="8195" width="15.140625" style="6" customWidth="1"/>
    <col min="8196" max="8200" width="0" style="6" hidden="1" customWidth="1"/>
    <col min="8201" max="8206" width="7.140625" style="6" customWidth="1"/>
    <col min="8207" max="8208" width="6.28515625" style="6" customWidth="1"/>
    <col min="8209" max="8450" width="11.42578125" style="6"/>
    <col min="8451" max="8451" width="15.140625" style="6" customWidth="1"/>
    <col min="8452" max="8456" width="0" style="6" hidden="1" customWidth="1"/>
    <col min="8457" max="8462" width="7.140625" style="6" customWidth="1"/>
    <col min="8463" max="8464" width="6.28515625" style="6" customWidth="1"/>
    <col min="8465" max="8706" width="11.42578125" style="6"/>
    <col min="8707" max="8707" width="15.140625" style="6" customWidth="1"/>
    <col min="8708" max="8712" width="0" style="6" hidden="1" customWidth="1"/>
    <col min="8713" max="8718" width="7.140625" style="6" customWidth="1"/>
    <col min="8719" max="8720" width="6.28515625" style="6" customWidth="1"/>
    <col min="8721" max="8962" width="11.42578125" style="6"/>
    <col min="8963" max="8963" width="15.140625" style="6" customWidth="1"/>
    <col min="8964" max="8968" width="0" style="6" hidden="1" customWidth="1"/>
    <col min="8969" max="8974" width="7.140625" style="6" customWidth="1"/>
    <col min="8975" max="8976" width="6.28515625" style="6" customWidth="1"/>
    <col min="8977" max="9218" width="11.42578125" style="6"/>
    <col min="9219" max="9219" width="15.140625" style="6" customWidth="1"/>
    <col min="9220" max="9224" width="0" style="6" hidden="1" customWidth="1"/>
    <col min="9225" max="9230" width="7.140625" style="6" customWidth="1"/>
    <col min="9231" max="9232" width="6.28515625" style="6" customWidth="1"/>
    <col min="9233" max="9474" width="11.42578125" style="6"/>
    <col min="9475" max="9475" width="15.140625" style="6" customWidth="1"/>
    <col min="9476" max="9480" width="0" style="6" hidden="1" customWidth="1"/>
    <col min="9481" max="9486" width="7.140625" style="6" customWidth="1"/>
    <col min="9487" max="9488" width="6.28515625" style="6" customWidth="1"/>
    <col min="9489" max="9730" width="11.42578125" style="6"/>
    <col min="9731" max="9731" width="15.140625" style="6" customWidth="1"/>
    <col min="9732" max="9736" width="0" style="6" hidden="1" customWidth="1"/>
    <col min="9737" max="9742" width="7.140625" style="6" customWidth="1"/>
    <col min="9743" max="9744" width="6.28515625" style="6" customWidth="1"/>
    <col min="9745" max="9986" width="11.42578125" style="6"/>
    <col min="9987" max="9987" width="15.140625" style="6" customWidth="1"/>
    <col min="9988" max="9992" width="0" style="6" hidden="1" customWidth="1"/>
    <col min="9993" max="9998" width="7.140625" style="6" customWidth="1"/>
    <col min="9999" max="10000" width="6.28515625" style="6" customWidth="1"/>
    <col min="10001" max="10242" width="11.42578125" style="6"/>
    <col min="10243" max="10243" width="15.140625" style="6" customWidth="1"/>
    <col min="10244" max="10248" width="0" style="6" hidden="1" customWidth="1"/>
    <col min="10249" max="10254" width="7.140625" style="6" customWidth="1"/>
    <col min="10255" max="10256" width="6.28515625" style="6" customWidth="1"/>
    <col min="10257" max="10498" width="11.42578125" style="6"/>
    <col min="10499" max="10499" width="15.140625" style="6" customWidth="1"/>
    <col min="10500" max="10504" width="0" style="6" hidden="1" customWidth="1"/>
    <col min="10505" max="10510" width="7.140625" style="6" customWidth="1"/>
    <col min="10511" max="10512" width="6.28515625" style="6" customWidth="1"/>
    <col min="10513" max="10754" width="11.42578125" style="6"/>
    <col min="10755" max="10755" width="15.140625" style="6" customWidth="1"/>
    <col min="10756" max="10760" width="0" style="6" hidden="1" customWidth="1"/>
    <col min="10761" max="10766" width="7.140625" style="6" customWidth="1"/>
    <col min="10767" max="10768" width="6.28515625" style="6" customWidth="1"/>
    <col min="10769" max="11010" width="11.42578125" style="6"/>
    <col min="11011" max="11011" width="15.140625" style="6" customWidth="1"/>
    <col min="11012" max="11016" width="0" style="6" hidden="1" customWidth="1"/>
    <col min="11017" max="11022" width="7.140625" style="6" customWidth="1"/>
    <col min="11023" max="11024" width="6.28515625" style="6" customWidth="1"/>
    <col min="11025" max="11266" width="11.42578125" style="6"/>
    <col min="11267" max="11267" width="15.140625" style="6" customWidth="1"/>
    <col min="11268" max="11272" width="0" style="6" hidden="1" customWidth="1"/>
    <col min="11273" max="11278" width="7.140625" style="6" customWidth="1"/>
    <col min="11279" max="11280" width="6.28515625" style="6" customWidth="1"/>
    <col min="11281" max="11522" width="11.42578125" style="6"/>
    <col min="11523" max="11523" width="15.140625" style="6" customWidth="1"/>
    <col min="11524" max="11528" width="0" style="6" hidden="1" customWidth="1"/>
    <col min="11529" max="11534" width="7.140625" style="6" customWidth="1"/>
    <col min="11535" max="11536" width="6.28515625" style="6" customWidth="1"/>
    <col min="11537" max="11778" width="11.42578125" style="6"/>
    <col min="11779" max="11779" width="15.140625" style="6" customWidth="1"/>
    <col min="11780" max="11784" width="0" style="6" hidden="1" customWidth="1"/>
    <col min="11785" max="11790" width="7.140625" style="6" customWidth="1"/>
    <col min="11791" max="11792" width="6.28515625" style="6" customWidth="1"/>
    <col min="11793" max="12034" width="11.42578125" style="6"/>
    <col min="12035" max="12035" width="15.140625" style="6" customWidth="1"/>
    <col min="12036" max="12040" width="0" style="6" hidden="1" customWidth="1"/>
    <col min="12041" max="12046" width="7.140625" style="6" customWidth="1"/>
    <col min="12047" max="12048" width="6.28515625" style="6" customWidth="1"/>
    <col min="12049" max="12290" width="11.42578125" style="6"/>
    <col min="12291" max="12291" width="15.140625" style="6" customWidth="1"/>
    <col min="12292" max="12296" width="0" style="6" hidden="1" customWidth="1"/>
    <col min="12297" max="12302" width="7.140625" style="6" customWidth="1"/>
    <col min="12303" max="12304" width="6.28515625" style="6" customWidth="1"/>
    <col min="12305" max="12546" width="11.42578125" style="6"/>
    <col min="12547" max="12547" width="15.140625" style="6" customWidth="1"/>
    <col min="12548" max="12552" width="0" style="6" hidden="1" customWidth="1"/>
    <col min="12553" max="12558" width="7.140625" style="6" customWidth="1"/>
    <col min="12559" max="12560" width="6.28515625" style="6" customWidth="1"/>
    <col min="12561" max="12802" width="11.42578125" style="6"/>
    <col min="12803" max="12803" width="15.140625" style="6" customWidth="1"/>
    <col min="12804" max="12808" width="0" style="6" hidden="1" customWidth="1"/>
    <col min="12809" max="12814" width="7.140625" style="6" customWidth="1"/>
    <col min="12815" max="12816" width="6.28515625" style="6" customWidth="1"/>
    <col min="12817" max="13058" width="11.42578125" style="6"/>
    <col min="13059" max="13059" width="15.140625" style="6" customWidth="1"/>
    <col min="13060" max="13064" width="0" style="6" hidden="1" customWidth="1"/>
    <col min="13065" max="13070" width="7.140625" style="6" customWidth="1"/>
    <col min="13071" max="13072" width="6.28515625" style="6" customWidth="1"/>
    <col min="13073" max="13314" width="11.42578125" style="6"/>
    <col min="13315" max="13315" width="15.140625" style="6" customWidth="1"/>
    <col min="13316" max="13320" width="0" style="6" hidden="1" customWidth="1"/>
    <col min="13321" max="13326" width="7.140625" style="6" customWidth="1"/>
    <col min="13327" max="13328" width="6.28515625" style="6" customWidth="1"/>
    <col min="13329" max="13570" width="11.42578125" style="6"/>
    <col min="13571" max="13571" width="15.140625" style="6" customWidth="1"/>
    <col min="13572" max="13576" width="0" style="6" hidden="1" customWidth="1"/>
    <col min="13577" max="13582" width="7.140625" style="6" customWidth="1"/>
    <col min="13583" max="13584" width="6.28515625" style="6" customWidth="1"/>
    <col min="13585" max="13826" width="11.42578125" style="6"/>
    <col min="13827" max="13827" width="15.140625" style="6" customWidth="1"/>
    <col min="13828" max="13832" width="0" style="6" hidden="1" customWidth="1"/>
    <col min="13833" max="13838" width="7.140625" style="6" customWidth="1"/>
    <col min="13839" max="13840" width="6.28515625" style="6" customWidth="1"/>
    <col min="13841" max="14082" width="11.42578125" style="6"/>
    <col min="14083" max="14083" width="15.140625" style="6" customWidth="1"/>
    <col min="14084" max="14088" width="0" style="6" hidden="1" customWidth="1"/>
    <col min="14089" max="14094" width="7.140625" style="6" customWidth="1"/>
    <col min="14095" max="14096" width="6.28515625" style="6" customWidth="1"/>
    <col min="14097" max="14338" width="11.42578125" style="6"/>
    <col min="14339" max="14339" width="15.140625" style="6" customWidth="1"/>
    <col min="14340" max="14344" width="0" style="6" hidden="1" customWidth="1"/>
    <col min="14345" max="14350" width="7.140625" style="6" customWidth="1"/>
    <col min="14351" max="14352" width="6.28515625" style="6" customWidth="1"/>
    <col min="14353" max="14594" width="11.42578125" style="6"/>
    <col min="14595" max="14595" width="15.140625" style="6" customWidth="1"/>
    <col min="14596" max="14600" width="0" style="6" hidden="1" customWidth="1"/>
    <col min="14601" max="14606" width="7.140625" style="6" customWidth="1"/>
    <col min="14607" max="14608" width="6.28515625" style="6" customWidth="1"/>
    <col min="14609" max="14850" width="11.42578125" style="6"/>
    <col min="14851" max="14851" width="15.140625" style="6" customWidth="1"/>
    <col min="14852" max="14856" width="0" style="6" hidden="1" customWidth="1"/>
    <col min="14857" max="14862" width="7.140625" style="6" customWidth="1"/>
    <col min="14863" max="14864" width="6.28515625" style="6" customWidth="1"/>
    <col min="14865" max="15106" width="11.42578125" style="6"/>
    <col min="15107" max="15107" width="15.140625" style="6" customWidth="1"/>
    <col min="15108" max="15112" width="0" style="6" hidden="1" customWidth="1"/>
    <col min="15113" max="15118" width="7.140625" style="6" customWidth="1"/>
    <col min="15119" max="15120" width="6.28515625" style="6" customWidth="1"/>
    <col min="15121" max="15362" width="11.42578125" style="6"/>
    <col min="15363" max="15363" width="15.140625" style="6" customWidth="1"/>
    <col min="15364" max="15368" width="0" style="6" hidden="1" customWidth="1"/>
    <col min="15369" max="15374" width="7.140625" style="6" customWidth="1"/>
    <col min="15375" max="15376" width="6.28515625" style="6" customWidth="1"/>
    <col min="15377" max="15618" width="11.42578125" style="6"/>
    <col min="15619" max="15619" width="15.140625" style="6" customWidth="1"/>
    <col min="15620" max="15624" width="0" style="6" hidden="1" customWidth="1"/>
    <col min="15625" max="15630" width="7.140625" style="6" customWidth="1"/>
    <col min="15631" max="15632" width="6.28515625" style="6" customWidth="1"/>
    <col min="15633" max="15874" width="11.42578125" style="6"/>
    <col min="15875" max="15875" width="15.140625" style="6" customWidth="1"/>
    <col min="15876" max="15880" width="0" style="6" hidden="1" customWidth="1"/>
    <col min="15881" max="15886" width="7.140625" style="6" customWidth="1"/>
    <col min="15887" max="15888" width="6.28515625" style="6" customWidth="1"/>
    <col min="15889" max="16130" width="11.42578125" style="6"/>
    <col min="16131" max="16131" width="15.140625" style="6" customWidth="1"/>
    <col min="16132" max="16136" width="0" style="6" hidden="1" customWidth="1"/>
    <col min="16137" max="16142" width="7.140625" style="6" customWidth="1"/>
    <col min="16143" max="16144" width="6.28515625" style="6" customWidth="1"/>
    <col min="16145" max="16384" width="11.42578125" style="6"/>
  </cols>
  <sheetData>
    <row r="1" spans="1:30" s="5" customFormat="1" ht="13.5" x14ac:dyDescent="0.2">
      <c r="A1" s="552" t="s">
        <v>333</v>
      </c>
      <c r="B1" s="552"/>
      <c r="C1" s="552"/>
      <c r="D1" s="552"/>
      <c r="E1" s="552"/>
      <c r="F1" s="552"/>
      <c r="G1" s="552"/>
      <c r="H1" s="552"/>
      <c r="I1" s="552"/>
      <c r="J1" s="552"/>
      <c r="K1" s="552"/>
      <c r="L1" s="552"/>
      <c r="M1" s="552"/>
      <c r="N1" s="552"/>
      <c r="O1" s="552"/>
      <c r="P1" s="552"/>
      <c r="Q1" s="552"/>
      <c r="R1" s="552"/>
      <c r="S1" s="552"/>
      <c r="T1" s="552"/>
    </row>
    <row r="2" spans="1:30" s="5" customFormat="1" ht="13.5" x14ac:dyDescent="0.2">
      <c r="A2" s="120" t="s">
        <v>338</v>
      </c>
      <c r="B2" s="14"/>
      <c r="C2" s="14"/>
      <c r="D2" s="14"/>
      <c r="E2" s="14"/>
      <c r="H2" s="87"/>
      <c r="I2" s="339"/>
      <c r="J2" s="87"/>
      <c r="K2" s="87"/>
      <c r="L2" s="87"/>
      <c r="M2" s="87"/>
      <c r="N2" s="87"/>
      <c r="O2" s="87"/>
      <c r="P2" s="87"/>
      <c r="Q2" s="87"/>
      <c r="R2" s="341"/>
      <c r="S2" s="341"/>
      <c r="T2" s="341"/>
      <c r="U2" s="87"/>
      <c r="V2" s="87"/>
      <c r="W2" s="87"/>
      <c r="X2" s="87"/>
    </row>
    <row r="3" spans="1:30" ht="5.0999999999999996" customHeight="1" x14ac:dyDescent="0.2">
      <c r="A3" s="38"/>
      <c r="U3" s="49"/>
      <c r="V3" s="49"/>
      <c r="W3" s="49"/>
      <c r="X3" s="49"/>
    </row>
    <row r="4" spans="1:30" ht="40.5" customHeight="1" x14ac:dyDescent="0.2">
      <c r="A4" s="121" t="s">
        <v>225</v>
      </c>
      <c r="B4" s="39">
        <v>2011</v>
      </c>
      <c r="C4" s="39"/>
      <c r="D4" s="40"/>
      <c r="E4" s="40"/>
      <c r="F4" s="40"/>
      <c r="G4" s="61">
        <v>2009</v>
      </c>
      <c r="H4" s="88">
        <v>2011</v>
      </c>
      <c r="I4" s="88">
        <v>2012</v>
      </c>
      <c r="J4" s="453">
        <v>2013</v>
      </c>
      <c r="K4" s="88">
        <v>2014</v>
      </c>
      <c r="L4" s="88">
        <v>2015</v>
      </c>
      <c r="M4" s="88">
        <v>2016</v>
      </c>
      <c r="N4" s="88">
        <v>2017</v>
      </c>
      <c r="O4" s="88">
        <v>2018</v>
      </c>
      <c r="P4" s="88">
        <v>2019</v>
      </c>
      <c r="Q4" s="88">
        <v>2020</v>
      </c>
      <c r="R4" s="88">
        <v>2021</v>
      </c>
      <c r="S4" s="88">
        <v>2022</v>
      </c>
      <c r="T4" s="88" t="s">
        <v>279</v>
      </c>
      <c r="U4" s="360"/>
      <c r="V4" s="293"/>
      <c r="W4" s="293"/>
      <c r="X4" s="87"/>
      <c r="Y4" s="5"/>
      <c r="Z4" s="5"/>
      <c r="AA4" s="5"/>
      <c r="AB4" s="5"/>
      <c r="AC4" s="5"/>
      <c r="AD4" s="5"/>
    </row>
    <row r="5" spans="1:30" ht="5.0999999999999996" customHeight="1" x14ac:dyDescent="0.2">
      <c r="A5" s="57"/>
      <c r="B5" s="43"/>
      <c r="C5" s="41"/>
      <c r="D5" s="42"/>
      <c r="E5" s="42"/>
      <c r="F5" s="42"/>
      <c r="G5" s="37"/>
      <c r="H5" s="336"/>
      <c r="I5" s="336"/>
      <c r="J5" s="444"/>
      <c r="K5" s="335"/>
      <c r="L5" s="335"/>
      <c r="M5" s="336"/>
      <c r="N5" s="336"/>
      <c r="O5" s="336"/>
      <c r="P5" s="336"/>
      <c r="Q5" s="342"/>
      <c r="R5" s="343"/>
      <c r="S5" s="343"/>
      <c r="T5" s="343"/>
      <c r="U5" s="335"/>
      <c r="V5" s="335"/>
      <c r="W5" s="336"/>
      <c r="X5" s="87"/>
      <c r="Y5" s="5"/>
      <c r="Z5" s="5"/>
      <c r="AA5" s="5"/>
      <c r="AB5" s="5"/>
      <c r="AC5" s="5"/>
      <c r="AD5" s="5"/>
    </row>
    <row r="6" spans="1:30" ht="50.1" customHeight="1" x14ac:dyDescent="0.2">
      <c r="A6" s="58" t="s">
        <v>224</v>
      </c>
      <c r="B6" s="44">
        <v>150037</v>
      </c>
      <c r="C6" s="44">
        <v>93055</v>
      </c>
      <c r="D6" s="44">
        <v>35658</v>
      </c>
      <c r="E6" s="44">
        <v>21324</v>
      </c>
      <c r="F6" s="44"/>
      <c r="G6" s="45">
        <v>10732.799999999997</v>
      </c>
      <c r="H6" s="332">
        <v>11495.093320349999</v>
      </c>
      <c r="I6" s="332">
        <v>15723.8</v>
      </c>
      <c r="J6" s="454">
        <v>17480.366866856486</v>
      </c>
      <c r="K6" s="332">
        <v>15288.110394374351</v>
      </c>
      <c r="L6" s="332">
        <v>13569.114092260006</v>
      </c>
      <c r="M6" s="332">
        <v>12963.341767140002</v>
      </c>
      <c r="N6" s="332">
        <v>19577.252356959991</v>
      </c>
      <c r="O6" s="332">
        <v>20855.099999999999</v>
      </c>
      <c r="P6" s="332">
        <v>16104.413299999998</v>
      </c>
      <c r="Q6" s="332">
        <v>15059.699999999999</v>
      </c>
      <c r="R6" s="332">
        <v>24729.299999999996</v>
      </c>
      <c r="S6" s="332">
        <v>23288.6</v>
      </c>
      <c r="T6" s="332">
        <v>23119.7</v>
      </c>
      <c r="U6" s="332"/>
      <c r="V6" s="332"/>
      <c r="W6" s="332"/>
      <c r="X6" s="49"/>
    </row>
    <row r="7" spans="1:30" ht="15" hidden="1" customHeight="1" x14ac:dyDescent="0.25">
      <c r="A7" s="34" t="s">
        <v>45</v>
      </c>
      <c r="B7" s="46">
        <v>603</v>
      </c>
      <c r="C7" s="46">
        <v>603</v>
      </c>
      <c r="D7" s="47">
        <v>0</v>
      </c>
      <c r="E7" s="47">
        <v>0</v>
      </c>
      <c r="F7" s="46"/>
      <c r="G7" s="48">
        <v>174.7</v>
      </c>
      <c r="H7" s="337">
        <v>246.90508804999999</v>
      </c>
      <c r="I7" s="337">
        <v>286.10000000000002</v>
      </c>
      <c r="J7" s="455">
        <v>212.96576673183989</v>
      </c>
      <c r="K7" s="337">
        <v>699.33198181</v>
      </c>
      <c r="L7" s="337">
        <v>244.0202647900002</v>
      </c>
      <c r="M7" s="337">
        <v>251.9263196</v>
      </c>
      <c r="N7" s="337">
        <v>446.77249611000002</v>
      </c>
      <c r="O7" s="337">
        <v>339.8</v>
      </c>
      <c r="P7" s="337">
        <v>346.8</v>
      </c>
      <c r="Q7" s="339">
        <v>517.70000000000005</v>
      </c>
      <c r="R7" s="339">
        <v>431.2</v>
      </c>
      <c r="S7" s="339">
        <v>777.9</v>
      </c>
      <c r="T7" s="339">
        <v>697.9</v>
      </c>
      <c r="U7" s="337"/>
      <c r="V7" s="337"/>
      <c r="W7" s="337"/>
      <c r="X7" s="335"/>
      <c r="Y7" s="84"/>
      <c r="Z7" s="84"/>
      <c r="AA7" s="84"/>
      <c r="AB7" s="84"/>
      <c r="AC7" s="84"/>
      <c r="AD7" s="75" t="s">
        <v>53</v>
      </c>
    </row>
    <row r="8" spans="1:30" ht="15" hidden="1" customHeight="1" x14ac:dyDescent="0.25">
      <c r="A8" s="34" t="s">
        <v>27</v>
      </c>
      <c r="B8" s="46">
        <v>953</v>
      </c>
      <c r="C8" s="47">
        <v>0</v>
      </c>
      <c r="D8" s="46">
        <v>572</v>
      </c>
      <c r="E8" s="46">
        <v>381</v>
      </c>
      <c r="F8" s="46"/>
      <c r="G8" s="48">
        <v>935.9</v>
      </c>
      <c r="H8" s="337">
        <v>695.05746084999998</v>
      </c>
      <c r="I8" s="337">
        <v>1089.3</v>
      </c>
      <c r="J8" s="455">
        <v>947.2275598799996</v>
      </c>
      <c r="K8" s="337">
        <v>782.97842600000024</v>
      </c>
      <c r="L8" s="337">
        <v>404.23295058000031</v>
      </c>
      <c r="M8" s="337">
        <v>542.24683427000002</v>
      </c>
      <c r="N8" s="337">
        <v>799.82229685999971</v>
      </c>
      <c r="O8" s="337">
        <v>1065.3</v>
      </c>
      <c r="P8" s="337">
        <v>1043.0999999999999</v>
      </c>
      <c r="Q8" s="339">
        <v>1246.8</v>
      </c>
      <c r="R8" s="339">
        <v>3194.9</v>
      </c>
      <c r="S8" s="339">
        <v>2799.7</v>
      </c>
      <c r="T8" s="339">
        <v>1435.3</v>
      </c>
      <c r="U8" s="337"/>
      <c r="V8" s="337"/>
      <c r="W8" s="337"/>
      <c r="X8" s="335"/>
      <c r="Y8" s="84"/>
      <c r="Z8" s="85"/>
      <c r="AA8" s="85"/>
      <c r="AB8" s="84"/>
      <c r="AC8" s="84"/>
      <c r="AD8" s="76"/>
    </row>
    <row r="9" spans="1:30" ht="15" hidden="1" customHeight="1" x14ac:dyDescent="0.25">
      <c r="A9" s="34" t="s">
        <v>28</v>
      </c>
      <c r="B9" s="46">
        <v>767</v>
      </c>
      <c r="C9" s="46">
        <v>767</v>
      </c>
      <c r="D9" s="47">
        <v>0</v>
      </c>
      <c r="E9" s="47">
        <v>0</v>
      </c>
      <c r="F9" s="46"/>
      <c r="G9" s="48">
        <v>356</v>
      </c>
      <c r="H9" s="337">
        <v>130.20917372</v>
      </c>
      <c r="I9" s="337">
        <v>680.8</v>
      </c>
      <c r="J9" s="455">
        <v>390.92541600999994</v>
      </c>
      <c r="K9" s="337">
        <v>373.33247410000007</v>
      </c>
      <c r="L9" s="337">
        <v>532.52683652999997</v>
      </c>
      <c r="M9" s="337">
        <v>352.07054199000004</v>
      </c>
      <c r="N9" s="337">
        <v>453.50658784999996</v>
      </c>
      <c r="O9" s="337">
        <v>426.5</v>
      </c>
      <c r="P9" s="337">
        <v>253.9</v>
      </c>
      <c r="Q9" s="339">
        <v>211.1</v>
      </c>
      <c r="R9" s="339">
        <v>342.4</v>
      </c>
      <c r="S9" s="339">
        <v>351</v>
      </c>
      <c r="T9" s="339">
        <v>559.29999999999995</v>
      </c>
      <c r="U9" s="337"/>
      <c r="V9" s="337"/>
      <c r="W9" s="337"/>
      <c r="X9" s="338"/>
      <c r="Y9" s="77"/>
      <c r="Z9" s="77"/>
      <c r="AA9" s="77"/>
      <c r="AB9" s="77"/>
      <c r="AC9" s="77"/>
      <c r="AD9" s="77">
        <v>14274.068541505867</v>
      </c>
    </row>
    <row r="10" spans="1:30" ht="15" hidden="1" customHeight="1" x14ac:dyDescent="0.25">
      <c r="A10" s="34" t="s">
        <v>29</v>
      </c>
      <c r="B10" s="46">
        <v>455</v>
      </c>
      <c r="C10" s="46">
        <v>455</v>
      </c>
      <c r="D10" s="47">
        <v>0</v>
      </c>
      <c r="E10" s="47">
        <v>0</v>
      </c>
      <c r="F10" s="11"/>
      <c r="G10" s="48">
        <v>196.8</v>
      </c>
      <c r="H10" s="337">
        <v>307.07919955</v>
      </c>
      <c r="I10" s="337">
        <v>902.4</v>
      </c>
      <c r="J10" s="455">
        <v>706.3192356099994</v>
      </c>
      <c r="K10" s="337">
        <v>997.0243116800001</v>
      </c>
      <c r="L10" s="337">
        <v>782.70743501000015</v>
      </c>
      <c r="M10" s="337">
        <v>564.89165761000004</v>
      </c>
      <c r="N10" s="337">
        <v>1314.9434033099988</v>
      </c>
      <c r="O10" s="337">
        <v>825.1</v>
      </c>
      <c r="P10" s="337">
        <v>585.20000000000005</v>
      </c>
      <c r="Q10" s="339">
        <v>902.4</v>
      </c>
      <c r="R10" s="339">
        <v>1360.1</v>
      </c>
      <c r="S10" s="339">
        <v>1031.5999999999999</v>
      </c>
      <c r="T10" s="339">
        <v>1080.7</v>
      </c>
      <c r="U10" s="337"/>
      <c r="V10" s="337"/>
      <c r="W10" s="337"/>
      <c r="X10" s="339"/>
      <c r="Y10" s="79"/>
      <c r="Z10" s="79"/>
      <c r="AA10" s="79"/>
      <c r="AB10" s="79"/>
      <c r="AC10" s="79"/>
      <c r="AD10" s="79">
        <v>699.33198180999977</v>
      </c>
    </row>
    <row r="11" spans="1:30" ht="15" hidden="1" customHeight="1" x14ac:dyDescent="0.25">
      <c r="A11" s="34" t="s">
        <v>30</v>
      </c>
      <c r="B11" s="46">
        <v>690</v>
      </c>
      <c r="C11" s="46">
        <v>577</v>
      </c>
      <c r="D11" s="46">
        <v>113</v>
      </c>
      <c r="E11" s="47">
        <v>0</v>
      </c>
      <c r="F11" s="46"/>
      <c r="G11" s="48">
        <v>235.8</v>
      </c>
      <c r="H11" s="337">
        <v>803.35860181999999</v>
      </c>
      <c r="I11" s="337">
        <v>500</v>
      </c>
      <c r="J11" s="455">
        <v>681.01258463000011</v>
      </c>
      <c r="K11" s="337">
        <v>1129.25990058</v>
      </c>
      <c r="L11" s="337">
        <v>285.39587740000019</v>
      </c>
      <c r="M11" s="337">
        <v>553.89228204999995</v>
      </c>
      <c r="N11" s="337">
        <v>672.99498271999971</v>
      </c>
      <c r="O11" s="337">
        <v>974.6</v>
      </c>
      <c r="P11" s="337">
        <v>575.29999999999995</v>
      </c>
      <c r="Q11" s="339">
        <v>668.8</v>
      </c>
      <c r="R11" s="339">
        <v>496.2</v>
      </c>
      <c r="S11" s="339">
        <v>891.5</v>
      </c>
      <c r="T11" s="339">
        <v>820.3</v>
      </c>
      <c r="U11" s="337"/>
      <c r="V11" s="337"/>
      <c r="W11" s="337"/>
      <c r="X11" s="339"/>
      <c r="Y11" s="79"/>
      <c r="Z11" s="79"/>
      <c r="AA11" s="79"/>
      <c r="AB11" s="79"/>
      <c r="AC11" s="79"/>
      <c r="AD11" s="79">
        <v>782.97842600000024</v>
      </c>
    </row>
    <row r="12" spans="1:30" ht="15" hidden="1" customHeight="1" x14ac:dyDescent="0.25">
      <c r="A12" s="34" t="s">
        <v>31</v>
      </c>
      <c r="B12" s="46">
        <v>1800</v>
      </c>
      <c r="C12" s="46">
        <v>1800</v>
      </c>
      <c r="D12" s="47">
        <v>0</v>
      </c>
      <c r="E12" s="47">
        <v>0</v>
      </c>
      <c r="F12" s="46"/>
      <c r="G12" s="48">
        <v>318.39999999999998</v>
      </c>
      <c r="H12" s="337">
        <v>640.61933356999998</v>
      </c>
      <c r="I12" s="337">
        <v>1253</v>
      </c>
      <c r="J12" s="455">
        <v>595.20874912268027</v>
      </c>
      <c r="K12" s="337">
        <v>755.96428454297074</v>
      </c>
      <c r="L12" s="337">
        <v>763.91089970000019</v>
      </c>
      <c r="M12" s="337">
        <v>915.07012951000002</v>
      </c>
      <c r="N12" s="337">
        <v>1054.6532260899999</v>
      </c>
      <c r="O12" s="337">
        <v>1421.6</v>
      </c>
      <c r="P12" s="337">
        <v>738.4</v>
      </c>
      <c r="Q12" s="339">
        <v>1371.2</v>
      </c>
      <c r="R12" s="339">
        <v>1499</v>
      </c>
      <c r="S12" s="339">
        <v>1561.2</v>
      </c>
      <c r="T12" s="339">
        <v>1814.2</v>
      </c>
      <c r="U12" s="337"/>
      <c r="V12" s="337"/>
      <c r="W12" s="337"/>
      <c r="X12" s="339"/>
      <c r="Y12" s="79"/>
      <c r="Z12" s="79"/>
      <c r="AA12" s="79"/>
      <c r="AB12" s="79"/>
      <c r="AC12" s="79"/>
      <c r="AD12" s="79">
        <v>373.33247410000007</v>
      </c>
    </row>
    <row r="13" spans="1:30" ht="15" hidden="1" customHeight="1" x14ac:dyDescent="0.2">
      <c r="A13" s="34" t="s">
        <v>32</v>
      </c>
      <c r="B13" s="46">
        <v>13036</v>
      </c>
      <c r="C13" s="46">
        <v>12784</v>
      </c>
      <c r="D13" s="46">
        <v>251</v>
      </c>
      <c r="E13" s="46">
        <v>1</v>
      </c>
      <c r="F13" s="46"/>
      <c r="G13" s="48">
        <v>114.9</v>
      </c>
      <c r="H13" s="337">
        <v>177.26411131</v>
      </c>
      <c r="I13" s="337">
        <v>210.6</v>
      </c>
      <c r="J13" s="455">
        <v>412.08299467999996</v>
      </c>
      <c r="K13" s="337">
        <v>437.32105398000004</v>
      </c>
      <c r="L13" s="337">
        <v>74.580074819999993</v>
      </c>
      <c r="M13" s="337">
        <v>345.77923642000002</v>
      </c>
      <c r="N13" s="337">
        <v>154.14496141000004</v>
      </c>
      <c r="O13" s="337">
        <v>89.3</v>
      </c>
      <c r="P13" s="337">
        <v>156.30000000000001</v>
      </c>
      <c r="Q13" s="339">
        <v>191.3</v>
      </c>
      <c r="R13" s="339">
        <v>346.3</v>
      </c>
      <c r="S13" s="339">
        <v>286.2</v>
      </c>
      <c r="T13" s="339">
        <v>315.89999999999998</v>
      </c>
      <c r="U13" s="337"/>
      <c r="V13" s="337"/>
      <c r="W13" s="337"/>
      <c r="X13" s="339"/>
      <c r="Y13" s="79"/>
      <c r="Z13" s="79"/>
      <c r="AA13" s="79"/>
      <c r="AB13" s="79"/>
      <c r="AC13" s="79"/>
      <c r="AD13" s="79">
        <v>997.0243116800001</v>
      </c>
    </row>
    <row r="14" spans="1:30" ht="15" hidden="1" customHeight="1" x14ac:dyDescent="0.25">
      <c r="A14" s="34" t="s">
        <v>33</v>
      </c>
      <c r="B14" s="46">
        <v>257</v>
      </c>
      <c r="C14" s="46">
        <v>257</v>
      </c>
      <c r="D14" s="47">
        <v>0</v>
      </c>
      <c r="E14" s="47">
        <v>0</v>
      </c>
      <c r="F14" s="46"/>
      <c r="G14" s="48">
        <v>168.6</v>
      </c>
      <c r="H14" s="337">
        <v>266.04441608000002</v>
      </c>
      <c r="I14" s="337">
        <v>845.8</v>
      </c>
      <c r="J14" s="455">
        <v>519.46808933999989</v>
      </c>
      <c r="K14" s="337">
        <v>325.60463582403997</v>
      </c>
      <c r="L14" s="337">
        <v>426.16677008999966</v>
      </c>
      <c r="M14" s="337">
        <v>480.13592347000002</v>
      </c>
      <c r="N14" s="337">
        <v>604.01920966999967</v>
      </c>
      <c r="O14" s="337">
        <v>418.6</v>
      </c>
      <c r="P14" s="337">
        <v>401.6</v>
      </c>
      <c r="Q14" s="339">
        <v>395.1</v>
      </c>
      <c r="R14" s="339">
        <v>3162.1</v>
      </c>
      <c r="S14" s="339">
        <v>894.8</v>
      </c>
      <c r="T14" s="339">
        <v>1429.6</v>
      </c>
      <c r="U14" s="337"/>
      <c r="V14" s="337"/>
      <c r="W14" s="337"/>
      <c r="X14" s="339"/>
      <c r="Y14" s="79"/>
      <c r="Z14" s="79"/>
      <c r="AA14" s="79"/>
      <c r="AB14" s="79"/>
      <c r="AC14" s="79"/>
      <c r="AD14" s="79">
        <v>1129.25990058</v>
      </c>
    </row>
    <row r="15" spans="1:30" ht="15" hidden="1" customHeight="1" x14ac:dyDescent="0.2">
      <c r="A15" s="34" t="s">
        <v>50</v>
      </c>
      <c r="B15" s="46">
        <v>1144</v>
      </c>
      <c r="C15" s="46">
        <v>68</v>
      </c>
      <c r="D15" s="46">
        <v>223</v>
      </c>
      <c r="E15" s="46">
        <v>853</v>
      </c>
      <c r="F15" s="46"/>
      <c r="G15" s="48">
        <v>109.8</v>
      </c>
      <c r="H15" s="337">
        <v>230.58792817</v>
      </c>
      <c r="I15" s="337">
        <v>305</v>
      </c>
      <c r="J15" s="455">
        <v>298.06683694999987</v>
      </c>
      <c r="K15" s="337">
        <v>1124.2630709399996</v>
      </c>
      <c r="L15" s="337">
        <v>258.30613162999998</v>
      </c>
      <c r="M15" s="337">
        <v>477.03539685000004</v>
      </c>
      <c r="N15" s="337">
        <v>474.64366994</v>
      </c>
      <c r="O15" s="337">
        <v>312.3</v>
      </c>
      <c r="P15" s="337">
        <v>364</v>
      </c>
      <c r="Q15" s="339">
        <v>477.9</v>
      </c>
      <c r="R15" s="339">
        <v>723.9</v>
      </c>
      <c r="S15" s="339">
        <v>390.4</v>
      </c>
      <c r="T15" s="339">
        <v>591</v>
      </c>
      <c r="U15" s="337"/>
      <c r="V15" s="337"/>
      <c r="W15" s="337"/>
      <c r="X15" s="339"/>
      <c r="Y15" s="79"/>
      <c r="Z15" s="79"/>
      <c r="AA15" s="79"/>
      <c r="AB15" s="79"/>
      <c r="AC15" s="79"/>
      <c r="AD15" s="79">
        <v>755.96428454297074</v>
      </c>
    </row>
    <row r="16" spans="1:30" ht="15" hidden="1" customHeight="1" x14ac:dyDescent="0.2">
      <c r="A16" s="34" t="s">
        <v>34</v>
      </c>
      <c r="B16" s="46">
        <v>600</v>
      </c>
      <c r="C16" s="46">
        <v>271</v>
      </c>
      <c r="D16" s="46">
        <v>163</v>
      </c>
      <c r="E16" s="46">
        <v>166</v>
      </c>
      <c r="F16" s="46"/>
      <c r="G16" s="48">
        <v>115.7</v>
      </c>
      <c r="H16" s="337">
        <v>477.92285637999998</v>
      </c>
      <c r="I16" s="337">
        <v>568.1</v>
      </c>
      <c r="J16" s="455">
        <v>726.01384494944023</v>
      </c>
      <c r="K16" s="337">
        <v>767.34501122000017</v>
      </c>
      <c r="L16" s="337">
        <v>263.94389911999991</v>
      </c>
      <c r="M16" s="337">
        <v>483.05637344999997</v>
      </c>
      <c r="N16" s="337">
        <v>657.04110564999985</v>
      </c>
      <c r="O16" s="337">
        <v>428.8</v>
      </c>
      <c r="P16" s="337">
        <v>632.4</v>
      </c>
      <c r="Q16" s="339">
        <v>465.1</v>
      </c>
      <c r="R16" s="339">
        <v>462.2</v>
      </c>
      <c r="S16" s="339">
        <v>331.2</v>
      </c>
      <c r="T16" s="339">
        <v>798.3</v>
      </c>
      <c r="U16" s="337"/>
      <c r="V16" s="337"/>
      <c r="W16" s="337"/>
      <c r="X16" s="339"/>
      <c r="Y16" s="79"/>
      <c r="Z16" s="79"/>
      <c r="AA16" s="79"/>
      <c r="AB16" s="79"/>
      <c r="AC16" s="79"/>
      <c r="AD16" s="79">
        <v>437.32105398000004</v>
      </c>
    </row>
    <row r="17" spans="1:30" ht="15" hidden="1" customHeight="1" x14ac:dyDescent="0.25">
      <c r="A17" s="34" t="s">
        <v>35</v>
      </c>
      <c r="B17" s="46">
        <v>525</v>
      </c>
      <c r="C17" s="46">
        <v>125</v>
      </c>
      <c r="D17" s="46">
        <v>400</v>
      </c>
      <c r="E17" s="47">
        <v>0</v>
      </c>
      <c r="F17" s="46"/>
      <c r="G17" s="48">
        <v>467.1</v>
      </c>
      <c r="H17" s="337">
        <v>433.13518062999998</v>
      </c>
      <c r="I17" s="337">
        <v>527.29999999999995</v>
      </c>
      <c r="J17" s="455">
        <v>546.96129788999963</v>
      </c>
      <c r="K17" s="337">
        <v>331.42116047000007</v>
      </c>
      <c r="L17" s="337">
        <v>337.83491207999998</v>
      </c>
      <c r="M17" s="337">
        <v>284.16968744999997</v>
      </c>
      <c r="N17" s="337">
        <v>197.37479490999999</v>
      </c>
      <c r="O17" s="337">
        <v>410.4</v>
      </c>
      <c r="P17" s="337">
        <v>415.3</v>
      </c>
      <c r="Q17" s="339">
        <v>274.60000000000002</v>
      </c>
      <c r="R17" s="339">
        <v>409.6</v>
      </c>
      <c r="S17" s="339">
        <v>1174</v>
      </c>
      <c r="T17" s="339">
        <v>1065.8</v>
      </c>
      <c r="U17" s="337"/>
      <c r="V17" s="337"/>
      <c r="W17" s="337"/>
      <c r="X17" s="339"/>
      <c r="Y17" s="79"/>
      <c r="Z17" s="79"/>
      <c r="AA17" s="79"/>
      <c r="AB17" s="79"/>
      <c r="AC17" s="79"/>
      <c r="AD17" s="79">
        <v>325.60463582403997</v>
      </c>
    </row>
    <row r="18" spans="1:30" ht="15" hidden="1" customHeight="1" x14ac:dyDescent="0.2">
      <c r="A18" s="34" t="s">
        <v>36</v>
      </c>
      <c r="B18" s="46">
        <v>1107</v>
      </c>
      <c r="C18" s="46">
        <v>1042</v>
      </c>
      <c r="D18" s="46">
        <v>62</v>
      </c>
      <c r="E18" s="46">
        <v>3</v>
      </c>
      <c r="F18" s="46"/>
      <c r="G18" s="48">
        <v>326</v>
      </c>
      <c r="H18" s="337">
        <v>177.71418123999999</v>
      </c>
      <c r="I18" s="337">
        <v>665.8</v>
      </c>
      <c r="J18" s="455">
        <v>630.70818627000028</v>
      </c>
      <c r="K18" s="337">
        <v>647.73980666</v>
      </c>
      <c r="L18" s="337">
        <v>557.06355940000014</v>
      </c>
      <c r="M18" s="337">
        <v>441.96838600000001</v>
      </c>
      <c r="N18" s="337">
        <v>582.3888266400005</v>
      </c>
      <c r="O18" s="337">
        <v>599.79999999999995</v>
      </c>
      <c r="P18" s="337">
        <v>713.9</v>
      </c>
      <c r="Q18" s="339">
        <v>652.20000000000005</v>
      </c>
      <c r="R18" s="339">
        <v>773.4</v>
      </c>
      <c r="S18" s="339">
        <v>1495.3</v>
      </c>
      <c r="T18" s="339">
        <v>1077.5</v>
      </c>
      <c r="U18" s="337"/>
      <c r="V18" s="337"/>
      <c r="W18" s="337"/>
      <c r="X18" s="339"/>
      <c r="Y18" s="79"/>
      <c r="Z18" s="79"/>
      <c r="AA18" s="79"/>
      <c r="AB18" s="79"/>
      <c r="AC18" s="79"/>
      <c r="AD18" s="79">
        <v>1124.2630709399996</v>
      </c>
    </row>
    <row r="19" spans="1:30" ht="15" hidden="1" customHeight="1" x14ac:dyDescent="0.25">
      <c r="A19" s="34" t="s">
        <v>37</v>
      </c>
      <c r="B19" s="46">
        <v>419</v>
      </c>
      <c r="C19" s="47">
        <v>0</v>
      </c>
      <c r="D19" s="46">
        <v>246</v>
      </c>
      <c r="E19" s="46">
        <v>173</v>
      </c>
      <c r="F19" s="46"/>
      <c r="G19" s="48">
        <v>526.29999999999995</v>
      </c>
      <c r="H19" s="337">
        <v>549.63427505000004</v>
      </c>
      <c r="I19" s="337">
        <v>832.9</v>
      </c>
      <c r="J19" s="455">
        <v>940.07084363999923</v>
      </c>
      <c r="K19" s="337">
        <v>729.50412623000022</v>
      </c>
      <c r="L19" s="337">
        <v>500.66083856999978</v>
      </c>
      <c r="M19" s="337">
        <v>728.73452055999996</v>
      </c>
      <c r="N19" s="337">
        <v>824.27368192000051</v>
      </c>
      <c r="O19" s="337">
        <v>1136.5999999999999</v>
      </c>
      <c r="P19" s="337">
        <v>1229.5</v>
      </c>
      <c r="Q19" s="339">
        <v>1204.4000000000001</v>
      </c>
      <c r="R19" s="339">
        <v>2469.6999999999998</v>
      </c>
      <c r="S19" s="339">
        <v>1446.6</v>
      </c>
      <c r="T19" s="339">
        <v>1075.8</v>
      </c>
      <c r="U19" s="337"/>
      <c r="V19" s="337"/>
      <c r="W19" s="337"/>
      <c r="X19" s="339"/>
      <c r="Y19" s="79"/>
      <c r="Z19" s="79"/>
      <c r="AA19" s="79"/>
      <c r="AB19" s="79"/>
      <c r="AC19" s="79"/>
      <c r="AD19" s="79">
        <v>767.34501122000017</v>
      </c>
    </row>
    <row r="20" spans="1:30" ht="15" hidden="1" customHeight="1" x14ac:dyDescent="0.2">
      <c r="A20" s="34" t="s">
        <v>38</v>
      </c>
      <c r="B20" s="46">
        <v>1316</v>
      </c>
      <c r="C20" s="46">
        <v>123</v>
      </c>
      <c r="D20" s="46">
        <v>628</v>
      </c>
      <c r="E20" s="46">
        <v>565</v>
      </c>
      <c r="F20" s="46"/>
      <c r="G20" s="48">
        <v>303.8</v>
      </c>
      <c r="H20" s="337">
        <v>466.27474856999999</v>
      </c>
      <c r="I20" s="337">
        <v>242.2</v>
      </c>
      <c r="J20" s="455">
        <v>452.88743928000008</v>
      </c>
      <c r="K20" s="337">
        <v>506.13169843000009</v>
      </c>
      <c r="L20" s="337">
        <v>774.53443335999987</v>
      </c>
      <c r="M20" s="337">
        <v>327.47781370000001</v>
      </c>
      <c r="N20" s="337">
        <v>390.51331460000006</v>
      </c>
      <c r="O20" s="337">
        <v>338.8</v>
      </c>
      <c r="P20" s="337">
        <v>256.7</v>
      </c>
      <c r="Q20" s="339">
        <v>482.3</v>
      </c>
      <c r="R20" s="339">
        <v>1025.5999999999999</v>
      </c>
      <c r="S20" s="339">
        <v>589.4</v>
      </c>
      <c r="T20" s="339">
        <v>608</v>
      </c>
      <c r="U20" s="337"/>
      <c r="V20" s="337"/>
      <c r="W20" s="337"/>
      <c r="X20" s="339"/>
      <c r="Y20" s="79"/>
      <c r="Z20" s="79"/>
      <c r="AA20" s="79"/>
      <c r="AB20" s="79"/>
      <c r="AC20" s="79"/>
      <c r="AD20" s="79">
        <v>331.42116047000007</v>
      </c>
    </row>
    <row r="21" spans="1:30" ht="15" hidden="1" customHeight="1" x14ac:dyDescent="0.25">
      <c r="A21" s="34" t="s">
        <v>39</v>
      </c>
      <c r="B21" s="46">
        <v>646</v>
      </c>
      <c r="C21" s="47">
        <v>0</v>
      </c>
      <c r="D21" s="47">
        <v>0</v>
      </c>
      <c r="E21" s="46">
        <v>646</v>
      </c>
      <c r="F21" s="46"/>
      <c r="G21" s="48">
        <v>3659.7</v>
      </c>
      <c r="H21" s="337">
        <v>3514.0459838199999</v>
      </c>
      <c r="I21" s="337">
        <v>2622.9</v>
      </c>
      <c r="J21" s="455">
        <v>3821.6614142779213</v>
      </c>
      <c r="K21" s="337">
        <v>2022.7547158120988</v>
      </c>
      <c r="L21" s="337">
        <v>3539.6645955600047</v>
      </c>
      <c r="M21" s="337">
        <v>2456.0670772100002</v>
      </c>
      <c r="N21" s="337">
        <v>5759.4600894199966</v>
      </c>
      <c r="O21" s="337">
        <v>5404.7</v>
      </c>
      <c r="P21" s="337">
        <v>3886.9</v>
      </c>
      <c r="Q21" s="339">
        <v>1641.7</v>
      </c>
      <c r="R21" s="339">
        <v>2417.5</v>
      </c>
      <c r="S21" s="339">
        <v>1976.3</v>
      </c>
      <c r="T21" s="339">
        <v>2702.6</v>
      </c>
      <c r="U21" s="337"/>
      <c r="V21" s="337"/>
      <c r="W21" s="337"/>
      <c r="X21" s="339"/>
      <c r="Y21" s="79"/>
      <c r="Z21" s="79"/>
      <c r="AA21" s="79"/>
      <c r="AB21" s="79"/>
      <c r="AC21" s="79"/>
      <c r="AD21" s="79">
        <v>647.73980666</v>
      </c>
    </row>
    <row r="22" spans="1:30" ht="15" hidden="1" customHeight="1" x14ac:dyDescent="0.25">
      <c r="A22" s="34" t="s">
        <v>40</v>
      </c>
      <c r="B22" s="46">
        <v>727</v>
      </c>
      <c r="C22" s="46">
        <v>727</v>
      </c>
      <c r="D22" s="47">
        <v>0</v>
      </c>
      <c r="E22" s="47">
        <v>0</v>
      </c>
      <c r="F22" s="46"/>
      <c r="G22" s="48">
        <v>223.2</v>
      </c>
      <c r="H22" s="337">
        <v>300.27631615000001</v>
      </c>
      <c r="I22" s="337">
        <v>311.2</v>
      </c>
      <c r="J22" s="455">
        <v>653.38852372999997</v>
      </c>
      <c r="K22" s="337">
        <v>207.34103468000006</v>
      </c>
      <c r="L22" s="337">
        <v>604.77997829999993</v>
      </c>
      <c r="M22" s="337">
        <v>500.62334513999997</v>
      </c>
      <c r="N22" s="337">
        <v>1103.9681703400001</v>
      </c>
      <c r="O22" s="337">
        <v>597.1</v>
      </c>
      <c r="P22" s="337">
        <v>495.9</v>
      </c>
      <c r="Q22" s="339">
        <v>784.9</v>
      </c>
      <c r="R22" s="339">
        <v>814.6</v>
      </c>
      <c r="S22" s="339">
        <v>711.5</v>
      </c>
      <c r="T22" s="339">
        <v>1847.9</v>
      </c>
      <c r="U22" s="337"/>
      <c r="V22" s="337"/>
      <c r="W22" s="337"/>
      <c r="X22" s="339"/>
      <c r="Y22" s="79"/>
      <c r="Z22" s="79"/>
      <c r="AA22" s="79"/>
      <c r="AB22" s="79"/>
      <c r="AC22" s="79"/>
      <c r="AD22" s="79">
        <v>729.50412623000022</v>
      </c>
    </row>
    <row r="23" spans="1:30" ht="15" hidden="1" customHeight="1" x14ac:dyDescent="0.25">
      <c r="A23" s="34" t="s">
        <v>51</v>
      </c>
      <c r="B23" s="46">
        <v>426</v>
      </c>
      <c r="C23" s="46">
        <v>336</v>
      </c>
      <c r="D23" s="46">
        <v>90</v>
      </c>
      <c r="E23" s="47">
        <v>0</v>
      </c>
      <c r="F23" s="46"/>
      <c r="G23" s="48">
        <v>12.3</v>
      </c>
      <c r="H23" s="337">
        <v>6.7710731400000004</v>
      </c>
      <c r="I23" s="337">
        <v>60.8</v>
      </c>
      <c r="J23" s="455">
        <v>33.236719569999998</v>
      </c>
      <c r="K23" s="337">
        <v>24.758952830000002</v>
      </c>
      <c r="L23" s="337">
        <v>46.082762729999999</v>
      </c>
      <c r="M23" s="337">
        <v>49.89021485</v>
      </c>
      <c r="N23" s="337">
        <v>65.560880350000005</v>
      </c>
      <c r="O23" s="337">
        <v>19.8</v>
      </c>
      <c r="P23" s="337">
        <v>38.200000000000003</v>
      </c>
      <c r="Q23" s="339">
        <v>19.3</v>
      </c>
      <c r="R23" s="339">
        <v>63.8</v>
      </c>
      <c r="S23" s="339">
        <v>90.9</v>
      </c>
      <c r="T23" s="339">
        <v>154.5</v>
      </c>
      <c r="U23" s="337"/>
      <c r="V23" s="337"/>
      <c r="W23" s="337"/>
      <c r="X23" s="339"/>
      <c r="Y23" s="79"/>
      <c r="Z23" s="79"/>
      <c r="AA23" s="79"/>
      <c r="AB23" s="79"/>
      <c r="AC23" s="79"/>
      <c r="AD23" s="79">
        <v>506.13169843000009</v>
      </c>
    </row>
    <row r="24" spans="1:30" ht="15" hidden="1" customHeight="1" x14ac:dyDescent="0.25">
      <c r="A24" s="34" t="s">
        <v>48</v>
      </c>
      <c r="B24" s="46">
        <v>1782</v>
      </c>
      <c r="C24" s="46">
        <v>1280</v>
      </c>
      <c r="D24" s="46">
        <v>502</v>
      </c>
      <c r="E24" s="47">
        <v>0</v>
      </c>
      <c r="F24" s="46"/>
      <c r="G24" s="48">
        <v>30.9</v>
      </c>
      <c r="H24" s="337">
        <v>15.21851354</v>
      </c>
      <c r="I24" s="337">
        <v>14.7</v>
      </c>
      <c r="J24" s="455">
        <v>213.69992109999998</v>
      </c>
      <c r="K24" s="337">
        <v>59.828932010000003</v>
      </c>
      <c r="L24" s="337">
        <v>42.157585079999997</v>
      </c>
      <c r="M24" s="337">
        <v>65.813590120000001</v>
      </c>
      <c r="N24" s="337">
        <v>99.982288910000008</v>
      </c>
      <c r="O24" s="337">
        <v>148.6</v>
      </c>
      <c r="P24" s="337">
        <v>55.2</v>
      </c>
      <c r="Q24" s="339">
        <v>168.3</v>
      </c>
      <c r="R24" s="339">
        <v>49</v>
      </c>
      <c r="S24" s="339">
        <v>99.3</v>
      </c>
      <c r="T24" s="339">
        <v>44.3</v>
      </c>
      <c r="U24" s="337"/>
      <c r="V24" s="337"/>
      <c r="W24" s="337"/>
      <c r="X24" s="339"/>
      <c r="Y24" s="79"/>
      <c r="Z24" s="79"/>
      <c r="AA24" s="79"/>
      <c r="AB24" s="79"/>
      <c r="AC24" s="79"/>
      <c r="AD24" s="79">
        <v>2022.7547158120988</v>
      </c>
    </row>
    <row r="25" spans="1:30" ht="15" hidden="1" customHeight="1" x14ac:dyDescent="0.25">
      <c r="A25" s="34" t="s">
        <v>41</v>
      </c>
      <c r="B25" s="46">
        <v>860</v>
      </c>
      <c r="C25" s="46">
        <v>560</v>
      </c>
      <c r="D25" s="46">
        <v>300</v>
      </c>
      <c r="E25" s="47">
        <v>0</v>
      </c>
      <c r="F25" s="46"/>
      <c r="G25" s="48">
        <v>222.4</v>
      </c>
      <c r="H25" s="337">
        <v>218.85598069</v>
      </c>
      <c r="I25" s="337">
        <v>605.4</v>
      </c>
      <c r="J25" s="455">
        <v>712.13066401000037</v>
      </c>
      <c r="K25" s="337">
        <v>102.66935332000007</v>
      </c>
      <c r="L25" s="337">
        <v>166.20732319000001</v>
      </c>
      <c r="M25" s="337">
        <v>154.47494900999999</v>
      </c>
      <c r="N25" s="337">
        <v>486.71654307999984</v>
      </c>
      <c r="O25" s="337">
        <v>462.2</v>
      </c>
      <c r="P25" s="337">
        <v>286.89999999999998</v>
      </c>
      <c r="Q25" s="339">
        <v>202.1</v>
      </c>
      <c r="R25" s="339">
        <v>184</v>
      </c>
      <c r="S25" s="339">
        <v>388</v>
      </c>
      <c r="T25" s="339">
        <v>502.8</v>
      </c>
      <c r="U25" s="337"/>
      <c r="V25" s="337"/>
      <c r="W25" s="337"/>
      <c r="X25" s="339"/>
      <c r="Y25" s="79"/>
      <c r="Z25" s="79"/>
      <c r="AA25" s="79"/>
      <c r="AB25" s="79"/>
      <c r="AC25" s="79"/>
      <c r="AD25" s="79">
        <v>207.34103468000006</v>
      </c>
    </row>
    <row r="26" spans="1:30" ht="15" hidden="1" customHeight="1" x14ac:dyDescent="0.25">
      <c r="A26" s="34" t="s">
        <v>42</v>
      </c>
      <c r="B26" s="46">
        <v>1045</v>
      </c>
      <c r="C26" s="47">
        <v>0</v>
      </c>
      <c r="D26" s="47">
        <v>0</v>
      </c>
      <c r="E26" s="46">
        <v>1045</v>
      </c>
      <c r="F26" s="46"/>
      <c r="G26" s="48">
        <v>515.9</v>
      </c>
      <c r="H26" s="337">
        <v>517.57511763000002</v>
      </c>
      <c r="I26" s="337">
        <v>901.7</v>
      </c>
      <c r="J26" s="455">
        <v>927.06785033459983</v>
      </c>
      <c r="K26" s="337">
        <v>703.11957844675987</v>
      </c>
      <c r="L26" s="337">
        <v>1389.6996716900005</v>
      </c>
      <c r="M26" s="337">
        <v>713.22071667</v>
      </c>
      <c r="N26" s="337">
        <v>1219.4190654799997</v>
      </c>
      <c r="O26" s="337">
        <v>1707</v>
      </c>
      <c r="P26" s="337">
        <v>1639.3</v>
      </c>
      <c r="Q26" s="339">
        <v>1618.7</v>
      </c>
      <c r="R26" s="339">
        <v>2124.8000000000002</v>
      </c>
      <c r="S26" s="339">
        <v>3264.1</v>
      </c>
      <c r="T26" s="339">
        <v>1495.3</v>
      </c>
      <c r="U26" s="337"/>
      <c r="V26" s="337"/>
      <c r="W26" s="337"/>
      <c r="X26" s="339"/>
      <c r="Y26" s="79"/>
      <c r="Z26" s="79"/>
      <c r="AA26" s="79"/>
      <c r="AB26" s="79"/>
      <c r="AC26" s="79"/>
      <c r="AD26" s="79">
        <v>24.758952830000002</v>
      </c>
    </row>
    <row r="27" spans="1:30" ht="50.1" customHeight="1" x14ac:dyDescent="0.25">
      <c r="A27" s="34" t="s">
        <v>43</v>
      </c>
      <c r="B27" s="46">
        <v>1432</v>
      </c>
      <c r="C27" s="46">
        <v>1382</v>
      </c>
      <c r="D27" s="46">
        <v>50</v>
      </c>
      <c r="E27" s="94">
        <v>0</v>
      </c>
      <c r="F27" s="46"/>
      <c r="G27" s="48">
        <v>354.2</v>
      </c>
      <c r="H27" s="337">
        <v>146.46738454999999</v>
      </c>
      <c r="I27" s="337">
        <v>325.5</v>
      </c>
      <c r="J27" s="455">
        <v>551.38694537000015</v>
      </c>
      <c r="K27" s="337">
        <v>322.51704818999985</v>
      </c>
      <c r="L27" s="337">
        <v>314.47243918000015</v>
      </c>
      <c r="M27" s="337">
        <v>491.319705</v>
      </c>
      <c r="N27" s="337">
        <v>902.94552848000023</v>
      </c>
      <c r="O27" s="337">
        <v>496.4</v>
      </c>
      <c r="P27" s="337">
        <v>538.9</v>
      </c>
      <c r="Q27" s="337">
        <v>442.8</v>
      </c>
      <c r="R27" s="337">
        <v>415.8</v>
      </c>
      <c r="S27" s="337">
        <v>556.29999999999995</v>
      </c>
      <c r="T27" s="337">
        <v>645.6</v>
      </c>
      <c r="U27" s="337"/>
      <c r="V27" s="337"/>
      <c r="W27" s="337"/>
      <c r="X27" s="339"/>
      <c r="Y27" s="79"/>
      <c r="Z27" s="79"/>
      <c r="AA27" s="79"/>
      <c r="AB27" s="79"/>
      <c r="AC27" s="79"/>
      <c r="AD27" s="79">
        <v>59.828932010000003</v>
      </c>
    </row>
    <row r="28" spans="1:30" ht="15" hidden="1" customHeight="1" x14ac:dyDescent="0.2">
      <c r="A28" s="59" t="s">
        <v>44</v>
      </c>
      <c r="B28" s="46">
        <v>20366</v>
      </c>
      <c r="C28" s="46">
        <v>11859</v>
      </c>
      <c r="D28" s="46">
        <v>6495</v>
      </c>
      <c r="E28" s="46">
        <v>2012</v>
      </c>
      <c r="F28" s="46"/>
      <c r="G28" s="48">
        <v>206.9</v>
      </c>
      <c r="H28" s="337">
        <v>451.21785600999999</v>
      </c>
      <c r="I28" s="337">
        <v>808.5</v>
      </c>
      <c r="J28" s="455">
        <v>1308.1362990500002</v>
      </c>
      <c r="K28" s="337">
        <v>435.18636099999998</v>
      </c>
      <c r="L28" s="337">
        <v>317.25788990000001</v>
      </c>
      <c r="M28" s="337">
        <v>910.95754404000002</v>
      </c>
      <c r="N28" s="337">
        <v>581.31546825000009</v>
      </c>
      <c r="O28" s="337">
        <v>737.8</v>
      </c>
      <c r="P28" s="337">
        <v>560.20000000000005</v>
      </c>
      <c r="Q28" s="339">
        <v>502.6</v>
      </c>
      <c r="R28" s="339">
        <v>615.20000000000005</v>
      </c>
      <c r="S28" s="339">
        <v>766.2</v>
      </c>
      <c r="T28" s="339">
        <v>965</v>
      </c>
      <c r="U28" s="337"/>
      <c r="V28" s="337"/>
      <c r="W28" s="337"/>
      <c r="X28" s="339"/>
      <c r="Y28" s="79"/>
      <c r="Z28" s="79"/>
      <c r="AA28" s="79"/>
      <c r="AB28" s="79"/>
      <c r="AC28" s="79"/>
      <c r="AD28" s="79">
        <v>102.66935332000007</v>
      </c>
    </row>
    <row r="29" spans="1:30" ht="15" hidden="1" customHeight="1" x14ac:dyDescent="0.25">
      <c r="A29" s="34" t="s">
        <v>46</v>
      </c>
      <c r="B29" s="46">
        <v>1522</v>
      </c>
      <c r="C29" s="47">
        <v>0</v>
      </c>
      <c r="D29" s="47">
        <v>0</v>
      </c>
      <c r="E29" s="46">
        <v>1522</v>
      </c>
      <c r="F29" s="46"/>
      <c r="G29" s="48">
        <v>408.9</v>
      </c>
      <c r="H29" s="337">
        <v>47.73752571</v>
      </c>
      <c r="I29" s="337">
        <v>157.19999999999999</v>
      </c>
      <c r="J29" s="455">
        <v>137.89412081999998</v>
      </c>
      <c r="K29" s="337">
        <v>220.40355873999997</v>
      </c>
      <c r="L29" s="337">
        <v>658.46176490999983</v>
      </c>
      <c r="M29" s="337">
        <v>160.04645912000001</v>
      </c>
      <c r="N29" s="337">
        <v>283.61637338999998</v>
      </c>
      <c r="O29" s="337">
        <v>173.7</v>
      </c>
      <c r="P29" s="337">
        <v>307.89999999999998</v>
      </c>
      <c r="Q29" s="339">
        <v>192.8</v>
      </c>
      <c r="R29" s="339">
        <v>524.70000000000005</v>
      </c>
      <c r="S29" s="339">
        <v>428.9</v>
      </c>
      <c r="T29" s="339">
        <v>410.9</v>
      </c>
      <c r="U29" s="337"/>
      <c r="V29" s="337"/>
      <c r="W29" s="337"/>
      <c r="X29" s="339"/>
      <c r="Y29" s="79"/>
      <c r="Z29" s="79"/>
      <c r="AA29" s="79"/>
      <c r="AB29" s="79"/>
      <c r="AC29" s="79"/>
      <c r="AD29" s="79">
        <v>703.11957844675987</v>
      </c>
    </row>
    <row r="30" spans="1:30" ht="15" hidden="1" customHeight="1" x14ac:dyDescent="0.25">
      <c r="A30" s="34" t="s">
        <v>47</v>
      </c>
      <c r="B30" s="46">
        <v>1090</v>
      </c>
      <c r="C30" s="47">
        <v>0</v>
      </c>
      <c r="D30" s="47">
        <v>0</v>
      </c>
      <c r="E30" s="17">
        <v>1090</v>
      </c>
      <c r="F30" s="46"/>
      <c r="G30" s="48">
        <v>229.9</v>
      </c>
      <c r="H30" s="337">
        <v>200.96789326999999</v>
      </c>
      <c r="I30" s="337">
        <v>241.3</v>
      </c>
      <c r="J30" s="455">
        <v>242.34744220000007</v>
      </c>
      <c r="K30" s="337">
        <v>133.16134923000001</v>
      </c>
      <c r="L30" s="337">
        <v>108.16937947</v>
      </c>
      <c r="M30" s="337">
        <v>117.30628611</v>
      </c>
      <c r="N30" s="337">
        <v>149.81099584999995</v>
      </c>
      <c r="O30" s="337">
        <v>146.1</v>
      </c>
      <c r="P30" s="337">
        <v>173.3</v>
      </c>
      <c r="Q30" s="339">
        <v>251.6</v>
      </c>
      <c r="R30" s="339">
        <v>600.1</v>
      </c>
      <c r="S30" s="339">
        <v>522.6</v>
      </c>
      <c r="T30" s="339">
        <v>184.6</v>
      </c>
      <c r="U30" s="337"/>
      <c r="V30" s="337"/>
      <c r="W30" s="337"/>
      <c r="X30" s="339"/>
      <c r="Y30" s="79"/>
      <c r="Z30" s="79"/>
      <c r="AA30" s="79"/>
      <c r="AB30" s="79"/>
      <c r="AC30" s="79"/>
      <c r="AD30" s="79">
        <v>322.51704818999985</v>
      </c>
    </row>
    <row r="31" spans="1:30" ht="15" hidden="1" customHeight="1" x14ac:dyDescent="0.2">
      <c r="A31" s="34" t="s">
        <v>49</v>
      </c>
      <c r="B31" s="46">
        <v>3532</v>
      </c>
      <c r="C31" s="13">
        <v>1208</v>
      </c>
      <c r="D31" s="13">
        <v>895</v>
      </c>
      <c r="E31" s="17">
        <v>1429</v>
      </c>
      <c r="F31" s="46"/>
      <c r="G31" s="48">
        <v>235.9</v>
      </c>
      <c r="H31" s="337">
        <v>230.5244271</v>
      </c>
      <c r="I31" s="337">
        <v>521.70000000000005</v>
      </c>
      <c r="J31" s="455">
        <v>308.80877322000003</v>
      </c>
      <c r="K31" s="337">
        <v>410.78085752999965</v>
      </c>
      <c r="L31" s="337">
        <v>176.27581916999995</v>
      </c>
      <c r="M31" s="337">
        <v>595.16677694000009</v>
      </c>
      <c r="N31" s="337">
        <v>297.36439573000001</v>
      </c>
      <c r="O31" s="337">
        <v>931.1</v>
      </c>
      <c r="P31" s="337">
        <v>279.5</v>
      </c>
      <c r="Q31" s="339">
        <v>174</v>
      </c>
      <c r="R31" s="339">
        <v>200</v>
      </c>
      <c r="S31" s="339">
        <v>454.8</v>
      </c>
      <c r="T31" s="339">
        <v>791.3</v>
      </c>
      <c r="U31" s="337"/>
      <c r="V31" s="337"/>
      <c r="W31" s="337"/>
      <c r="X31" s="339"/>
      <c r="Y31" s="79"/>
      <c r="Z31" s="79"/>
      <c r="AA31" s="79"/>
      <c r="AB31" s="79"/>
      <c r="AC31" s="79"/>
      <c r="AD31" s="79">
        <v>435.18636099999998</v>
      </c>
    </row>
    <row r="32" spans="1:30" ht="12.75" hidden="1" customHeight="1" x14ac:dyDescent="0.25">
      <c r="A32" s="34" t="s">
        <v>52</v>
      </c>
      <c r="B32" s="46">
        <v>1121</v>
      </c>
      <c r="C32" s="46">
        <v>1121</v>
      </c>
      <c r="D32" s="47">
        <v>0</v>
      </c>
      <c r="E32" s="47">
        <v>0</v>
      </c>
      <c r="F32" s="46"/>
      <c r="G32" s="48">
        <v>282.8</v>
      </c>
      <c r="H32" s="337">
        <v>243.62869375</v>
      </c>
      <c r="I32" s="337">
        <v>243.5</v>
      </c>
      <c r="J32" s="455">
        <v>510.68934818999998</v>
      </c>
      <c r="K32" s="337">
        <v>113.2</v>
      </c>
      <c r="L32" s="337" t="s">
        <v>17</v>
      </c>
      <c r="M32" s="337" t="s">
        <v>17</v>
      </c>
      <c r="N32" s="337" t="s">
        <v>17</v>
      </c>
      <c r="O32" s="337">
        <v>1243.0999999999999</v>
      </c>
      <c r="P32" s="337">
        <v>129.8133</v>
      </c>
      <c r="Q32" s="339">
        <v>0</v>
      </c>
      <c r="R32" s="339">
        <v>23.2</v>
      </c>
      <c r="S32" s="339">
        <v>8.9</v>
      </c>
      <c r="T32" s="339">
        <v>5.3</v>
      </c>
      <c r="U32" s="337"/>
      <c r="V32" s="337"/>
      <c r="W32" s="337"/>
      <c r="X32" s="339"/>
      <c r="Y32" s="79"/>
      <c r="Z32" s="79"/>
      <c r="AA32" s="79"/>
      <c r="AB32" s="79"/>
      <c r="AC32" s="79"/>
      <c r="AD32" s="79">
        <v>220.40355873999997</v>
      </c>
    </row>
    <row r="33" spans="1:30" ht="50.1" customHeight="1" x14ac:dyDescent="0.25">
      <c r="A33" s="34" t="s">
        <v>334</v>
      </c>
      <c r="B33" s="46"/>
      <c r="C33" s="46"/>
      <c r="D33" s="47"/>
      <c r="E33" s="47"/>
      <c r="F33" s="46"/>
      <c r="G33" s="48">
        <f>G6-G27</f>
        <v>10378.599999999997</v>
      </c>
      <c r="H33" s="337">
        <f t="shared" ref="H33:K33" si="0">H6-H27</f>
        <v>11348.625935799999</v>
      </c>
      <c r="I33" s="337">
        <f t="shared" si="0"/>
        <v>15398.3</v>
      </c>
      <c r="J33" s="455">
        <f t="shared" si="0"/>
        <v>16928.979921486487</v>
      </c>
      <c r="K33" s="337">
        <f t="shared" si="0"/>
        <v>14965.593346184351</v>
      </c>
      <c r="L33" s="337">
        <f>L6-L27</f>
        <v>13254.641653080005</v>
      </c>
      <c r="M33" s="337">
        <f t="shared" ref="M33:N33" si="1">M6-M27</f>
        <v>12472.022062140002</v>
      </c>
      <c r="N33" s="337">
        <f t="shared" si="1"/>
        <v>18674.306828479992</v>
      </c>
      <c r="O33" s="337">
        <f>O6-O27</f>
        <v>20358.699999999997</v>
      </c>
      <c r="P33" s="337">
        <f t="shared" ref="P33:Q33" si="2">P6-P27</f>
        <v>15565.513299999999</v>
      </c>
      <c r="Q33" s="337">
        <f t="shared" si="2"/>
        <v>14616.9</v>
      </c>
      <c r="R33" s="337">
        <f>R6-R27</f>
        <v>24313.499999999996</v>
      </c>
      <c r="S33" s="337">
        <f>S6-S27</f>
        <v>22732.3</v>
      </c>
      <c r="T33" s="337">
        <f>T6-T27</f>
        <v>22474.100000000002</v>
      </c>
      <c r="U33" s="337"/>
      <c r="V33" s="337"/>
      <c r="W33" s="337"/>
      <c r="X33" s="339"/>
      <c r="Y33" s="79"/>
      <c r="Z33" s="79"/>
      <c r="AA33" s="79"/>
      <c r="AB33" s="79"/>
      <c r="AC33" s="79"/>
      <c r="AD33" s="79"/>
    </row>
    <row r="34" spans="1:30" ht="5.0999999999999996" customHeight="1" x14ac:dyDescent="0.2">
      <c r="A34" s="60"/>
      <c r="B34" s="50"/>
      <c r="C34" s="50"/>
      <c r="D34" s="50"/>
      <c r="E34" s="50"/>
      <c r="F34" s="50"/>
      <c r="G34" s="62"/>
      <c r="H34" s="344"/>
      <c r="I34" s="344"/>
      <c r="J34" s="456"/>
      <c r="K34" s="344"/>
      <c r="L34" s="344"/>
      <c r="M34" s="344"/>
      <c r="N34" s="344"/>
      <c r="O34" s="344"/>
      <c r="P34" s="344"/>
      <c r="Q34" s="344"/>
      <c r="R34" s="345"/>
      <c r="S34" s="345"/>
      <c r="T34" s="345"/>
      <c r="U34" s="56"/>
      <c r="V34" s="126"/>
      <c r="W34" s="340"/>
      <c r="X34" s="339"/>
      <c r="Y34" s="79"/>
      <c r="Z34" s="79"/>
      <c r="AA34" s="79"/>
      <c r="AB34" s="79"/>
      <c r="AC34" s="79"/>
      <c r="AD34" s="79">
        <v>410.78085752999965</v>
      </c>
    </row>
    <row r="35" spans="1:30" ht="18" customHeight="1" x14ac:dyDescent="0.2">
      <c r="A35" s="551" t="s">
        <v>328</v>
      </c>
      <c r="B35" s="551"/>
      <c r="C35" s="551"/>
      <c r="D35" s="551"/>
      <c r="E35" s="551"/>
      <c r="F35" s="551"/>
      <c r="G35" s="551"/>
      <c r="H35" s="551"/>
      <c r="I35" s="551"/>
      <c r="J35" s="551"/>
      <c r="K35" s="551"/>
      <c r="L35" s="551"/>
      <c r="M35" s="551"/>
      <c r="N35" s="551"/>
      <c r="O35" s="551"/>
      <c r="P35" s="551"/>
      <c r="Q35" s="551"/>
      <c r="R35" s="551"/>
      <c r="S35" s="551"/>
      <c r="T35" s="551"/>
      <c r="U35" s="77"/>
      <c r="V35" s="77"/>
      <c r="W35" s="78"/>
      <c r="X35" s="79"/>
      <c r="Y35" s="79"/>
      <c r="Z35" s="79"/>
      <c r="AA35" s="79"/>
      <c r="AB35" s="79"/>
      <c r="AC35" s="79"/>
      <c r="AD35" s="79">
        <v>24.324857250000001</v>
      </c>
    </row>
    <row r="36" spans="1:30" ht="9" customHeight="1" x14ac:dyDescent="0.2">
      <c r="A36" s="553" t="s">
        <v>325</v>
      </c>
      <c r="B36" s="553"/>
      <c r="C36" s="553"/>
      <c r="D36" s="553"/>
      <c r="E36" s="553"/>
      <c r="F36" s="553"/>
      <c r="G36" s="553"/>
      <c r="H36" s="553"/>
      <c r="I36" s="553"/>
      <c r="J36" s="553"/>
      <c r="K36" s="553"/>
      <c r="L36" s="553"/>
      <c r="M36" s="553"/>
      <c r="N36" s="553"/>
      <c r="O36" s="463"/>
      <c r="P36" s="463"/>
      <c r="Q36" s="463"/>
      <c r="R36" s="463"/>
      <c r="S36" s="463"/>
      <c r="T36" s="463"/>
      <c r="U36" s="77"/>
      <c r="V36" s="77"/>
      <c r="W36" s="78"/>
      <c r="X36" s="79"/>
      <c r="Y36" s="79"/>
      <c r="Z36" s="79"/>
      <c r="AA36" s="79"/>
      <c r="AB36" s="79"/>
      <c r="AC36" s="79"/>
      <c r="AD36" s="79"/>
    </row>
    <row r="37" spans="1:30" s="379" customFormat="1" ht="10.5" customHeight="1" x14ac:dyDescent="0.15">
      <c r="A37" s="380" t="s">
        <v>312</v>
      </c>
      <c r="B37" s="377" t="s">
        <v>236</v>
      </c>
      <c r="C37" s="378"/>
      <c r="D37" s="378"/>
      <c r="E37" s="378"/>
      <c r="F37" s="378"/>
      <c r="G37" s="378"/>
      <c r="H37" s="378"/>
      <c r="I37" s="378"/>
      <c r="J37" s="378"/>
      <c r="K37" s="378"/>
      <c r="L37" s="378"/>
      <c r="M37" s="378"/>
      <c r="N37" s="378"/>
    </row>
    <row r="38" spans="1:30" ht="8.25" customHeight="1" x14ac:dyDescent="0.2">
      <c r="A38" s="554" t="s">
        <v>326</v>
      </c>
      <c r="B38" s="554"/>
      <c r="C38" s="554"/>
      <c r="D38" s="554"/>
      <c r="E38" s="554"/>
      <c r="F38" s="554"/>
      <c r="G38" s="554"/>
      <c r="H38" s="554"/>
      <c r="I38" s="554"/>
      <c r="J38" s="554"/>
      <c r="K38" s="554"/>
      <c r="L38" s="554"/>
      <c r="M38" s="554"/>
      <c r="N38" s="554"/>
      <c r="O38" s="554"/>
      <c r="P38" s="554"/>
      <c r="Q38" s="554"/>
      <c r="R38" s="554"/>
      <c r="S38" s="554"/>
      <c r="T38" s="555"/>
      <c r="U38" s="77"/>
      <c r="V38" s="77"/>
      <c r="W38" s="78"/>
      <c r="X38" s="79"/>
      <c r="Y38" s="79"/>
      <c r="Z38" s="79"/>
      <c r="AA38" s="79"/>
      <c r="AB38" s="79"/>
      <c r="AC38" s="79"/>
      <c r="AD38" s="79"/>
    </row>
    <row r="39" spans="1:30" ht="9" customHeight="1" x14ac:dyDescent="0.2">
      <c r="A39" s="464" t="s">
        <v>329</v>
      </c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 s="86"/>
      <c r="V39" s="86"/>
      <c r="W39" s="86"/>
      <c r="X39" s="86"/>
      <c r="Y39" s="86"/>
      <c r="Z39" s="86"/>
      <c r="AA39" s="86"/>
      <c r="AB39" s="86"/>
      <c r="AC39" s="86"/>
      <c r="AD39" s="80"/>
    </row>
    <row r="40" spans="1:30" ht="11.25" customHeight="1" x14ac:dyDescent="0.15">
      <c r="R40" s="346"/>
      <c r="S40" s="346"/>
      <c r="T40" s="346"/>
      <c r="U40" s="81"/>
      <c r="V40" s="81"/>
      <c r="W40" s="81"/>
      <c r="X40" s="81"/>
      <c r="Y40" s="81"/>
      <c r="Z40" s="81"/>
      <c r="AA40" s="81"/>
      <c r="AB40" s="81"/>
      <c r="AC40" s="81"/>
      <c r="AD40" s="81"/>
    </row>
    <row r="41" spans="1:30" ht="11.25" customHeight="1" x14ac:dyDescent="0.25">
      <c r="L41" s="171"/>
      <c r="M41" s="347"/>
      <c r="N41" s="347"/>
      <c r="O41" s="347"/>
      <c r="Q41" s="348"/>
      <c r="R41" s="346"/>
      <c r="S41" s="346"/>
      <c r="T41" s="346"/>
      <c r="U41" s="81"/>
      <c r="V41" s="81"/>
      <c r="W41" s="81"/>
      <c r="X41" s="81"/>
      <c r="Y41" s="81"/>
      <c r="Z41" s="81"/>
      <c r="AA41" s="81"/>
      <c r="AB41" s="81"/>
      <c r="AC41" s="81"/>
      <c r="AD41" s="81"/>
    </row>
    <row r="42" spans="1:30" ht="11.25" customHeight="1" x14ac:dyDescent="0.25">
      <c r="A42" s="53"/>
      <c r="B42" s="46">
        <v>577</v>
      </c>
      <c r="C42" s="46">
        <v>69</v>
      </c>
      <c r="D42" s="46">
        <v>508</v>
      </c>
      <c r="E42" s="47">
        <v>0</v>
      </c>
      <c r="F42" s="46"/>
      <c r="G42" s="17"/>
      <c r="H42" s="171"/>
      <c r="I42" s="347"/>
      <c r="J42" s="349"/>
      <c r="K42" s="202"/>
      <c r="L42" s="171"/>
      <c r="M42" s="347"/>
      <c r="N42" s="347"/>
      <c r="O42" s="347"/>
      <c r="Q42" s="56"/>
      <c r="R42" s="132"/>
      <c r="S42" s="132"/>
      <c r="T42" s="132"/>
      <c r="U42" s="15"/>
      <c r="V42" s="15"/>
      <c r="W42" s="15"/>
      <c r="X42" s="15"/>
      <c r="Y42" s="15"/>
      <c r="Z42" s="82"/>
      <c r="AA42" s="82"/>
      <c r="AB42" s="82"/>
      <c r="AC42" s="83"/>
      <c r="AD42" s="83"/>
    </row>
    <row r="43" spans="1:30" ht="11.25" customHeight="1" x14ac:dyDescent="0.25">
      <c r="A43" s="53"/>
      <c r="B43" s="46">
        <v>1312</v>
      </c>
      <c r="C43" s="46">
        <v>794</v>
      </c>
      <c r="D43" s="46">
        <v>518</v>
      </c>
      <c r="E43" s="47">
        <v>0</v>
      </c>
      <c r="F43" s="46"/>
      <c r="G43" s="17"/>
      <c r="H43" s="171"/>
      <c r="I43" s="347"/>
      <c r="J43" s="349"/>
      <c r="K43" s="202"/>
      <c r="L43" s="171"/>
      <c r="M43" s="349"/>
      <c r="N43" s="349"/>
      <c r="O43" s="349"/>
      <c r="Q43" s="550"/>
      <c r="R43" s="550"/>
      <c r="S43" s="550"/>
      <c r="T43" s="550"/>
      <c r="U43" s="550"/>
      <c r="V43" s="550"/>
      <c r="W43" s="550"/>
      <c r="X43" s="550"/>
      <c r="Y43" s="550"/>
      <c r="Z43" s="550"/>
      <c r="AA43" s="550"/>
      <c r="AB43" s="550"/>
      <c r="AC43" s="550"/>
      <c r="AD43" s="51"/>
    </row>
    <row r="44" spans="1:30" ht="11.25" customHeight="1" x14ac:dyDescent="0.2">
      <c r="A44" s="53"/>
      <c r="B44" s="46">
        <v>1942</v>
      </c>
      <c r="C44" s="46">
        <v>378</v>
      </c>
      <c r="D44" s="46">
        <v>298</v>
      </c>
      <c r="E44" s="46">
        <v>1266</v>
      </c>
      <c r="F44" s="46"/>
      <c r="G44" s="13"/>
      <c r="H44" s="171"/>
      <c r="I44" s="349"/>
      <c r="J44" s="349"/>
      <c r="K44" s="171"/>
      <c r="L44" s="349"/>
      <c r="M44" s="349"/>
      <c r="N44" s="349"/>
      <c r="O44" s="349"/>
      <c r="U44" s="49"/>
      <c r="V44" s="49"/>
      <c r="W44" s="49"/>
      <c r="X44" s="49"/>
      <c r="Y44" s="49"/>
      <c r="Z44" s="49"/>
      <c r="AA44" s="49"/>
      <c r="AB44" s="49"/>
      <c r="AC44" s="49"/>
    </row>
    <row r="45" spans="1:30" ht="11.25" customHeight="1" x14ac:dyDescent="0.25">
      <c r="A45" s="53"/>
      <c r="B45" s="46">
        <v>4057</v>
      </c>
      <c r="C45" s="46">
        <v>864</v>
      </c>
      <c r="D45" s="46">
        <v>1508</v>
      </c>
      <c r="E45" s="46">
        <v>1685</v>
      </c>
      <c r="F45" s="46"/>
      <c r="G45" s="17"/>
      <c r="H45" s="349"/>
      <c r="I45" s="349"/>
      <c r="J45" s="349"/>
      <c r="K45" s="202"/>
      <c r="L45" s="349"/>
      <c r="M45" s="347"/>
      <c r="N45" s="347"/>
      <c r="O45" s="347"/>
      <c r="U45" s="49"/>
      <c r="V45" s="49"/>
      <c r="W45" s="49"/>
      <c r="X45" s="49"/>
      <c r="Y45" s="49"/>
      <c r="Z45" s="49"/>
      <c r="AA45" s="49"/>
      <c r="AB45" s="49"/>
      <c r="AC45" s="49"/>
    </row>
    <row r="46" spans="1:30" ht="11.25" customHeight="1" x14ac:dyDescent="0.25">
      <c r="A46" s="53"/>
      <c r="B46" s="46">
        <v>13140</v>
      </c>
      <c r="C46" s="46">
        <v>7921</v>
      </c>
      <c r="D46" s="46">
        <v>5219</v>
      </c>
      <c r="E46" s="47">
        <v>0</v>
      </c>
      <c r="F46" s="46"/>
      <c r="G46" s="46"/>
      <c r="H46" s="349"/>
      <c r="I46" s="347"/>
      <c r="J46" s="349"/>
      <c r="K46" s="349"/>
      <c r="L46" s="171"/>
      <c r="M46" s="347"/>
      <c r="N46" s="347"/>
      <c r="O46" s="347"/>
      <c r="U46" s="49"/>
      <c r="V46" s="49"/>
      <c r="W46" s="49"/>
      <c r="X46" s="49"/>
      <c r="Y46" s="49"/>
      <c r="Z46" s="49"/>
      <c r="AA46" s="49"/>
      <c r="AB46" s="49"/>
      <c r="AC46" s="49"/>
    </row>
    <row r="47" spans="1:30" ht="11.25" customHeight="1" x14ac:dyDescent="0.25">
      <c r="A47" s="53"/>
      <c r="B47" s="46">
        <v>994</v>
      </c>
      <c r="C47" s="46">
        <v>727</v>
      </c>
      <c r="D47" s="46">
        <v>267</v>
      </c>
      <c r="E47" s="47">
        <v>0</v>
      </c>
      <c r="F47" s="46"/>
      <c r="G47" s="17"/>
      <c r="H47" s="171"/>
      <c r="I47" s="347"/>
      <c r="J47" s="349"/>
      <c r="K47" s="202"/>
      <c r="L47" s="171"/>
      <c r="M47" s="347"/>
      <c r="N47" s="347"/>
      <c r="O47" s="347"/>
      <c r="U47" s="49"/>
      <c r="V47" s="49"/>
      <c r="W47" s="49"/>
      <c r="X47" s="49"/>
      <c r="Y47" s="49"/>
      <c r="Z47" s="49"/>
      <c r="AA47" s="49"/>
      <c r="AB47" s="49"/>
      <c r="AC47" s="49"/>
    </row>
    <row r="48" spans="1:30" ht="11.25" customHeight="1" x14ac:dyDescent="0.25">
      <c r="A48" s="53"/>
      <c r="B48" s="46">
        <v>3050</v>
      </c>
      <c r="C48" s="46">
        <v>2667</v>
      </c>
      <c r="D48" s="46">
        <v>383</v>
      </c>
      <c r="E48" s="47">
        <v>0</v>
      </c>
      <c r="F48" s="46"/>
      <c r="G48" s="46"/>
      <c r="H48" s="171"/>
      <c r="I48" s="347"/>
      <c r="J48" s="349"/>
      <c r="K48" s="349"/>
      <c r="L48" s="347"/>
      <c r="M48" s="171"/>
      <c r="N48" s="171"/>
      <c r="O48" s="171"/>
      <c r="U48" s="49"/>
      <c r="V48" s="49"/>
      <c r="W48" s="49"/>
      <c r="X48" s="49"/>
      <c r="Y48" s="49"/>
      <c r="Z48" s="49"/>
      <c r="AA48" s="49"/>
      <c r="AB48" s="49"/>
      <c r="AC48" s="49"/>
    </row>
    <row r="49" spans="1:29" ht="11.25" customHeight="1" x14ac:dyDescent="0.25">
      <c r="A49" s="53"/>
      <c r="B49" s="46">
        <v>734</v>
      </c>
      <c r="C49" s="47">
        <v>0</v>
      </c>
      <c r="D49" s="47">
        <v>0</v>
      </c>
      <c r="E49" s="46">
        <v>734</v>
      </c>
      <c r="F49" s="46"/>
      <c r="G49" s="47"/>
      <c r="H49" s="347"/>
      <c r="I49" s="171"/>
      <c r="J49" s="349"/>
      <c r="K49" s="347"/>
      <c r="L49" s="349"/>
      <c r="M49" s="347"/>
      <c r="N49" s="347"/>
      <c r="O49" s="347"/>
      <c r="U49" s="49"/>
      <c r="V49" s="49"/>
      <c r="W49" s="49"/>
      <c r="X49" s="49"/>
      <c r="Y49" s="49"/>
      <c r="Z49" s="49"/>
      <c r="AA49" s="49"/>
      <c r="AB49" s="49"/>
      <c r="AC49" s="49"/>
    </row>
    <row r="50" spans="1:29" ht="11.25" customHeight="1" x14ac:dyDescent="0.25">
      <c r="A50" s="53"/>
      <c r="B50" s="46">
        <v>713</v>
      </c>
      <c r="C50" s="46">
        <v>652</v>
      </c>
      <c r="D50" s="46">
        <v>61</v>
      </c>
      <c r="E50" s="47">
        <v>0</v>
      </c>
      <c r="F50" s="46"/>
      <c r="G50" s="46"/>
      <c r="H50" s="349"/>
      <c r="I50" s="347"/>
      <c r="J50" s="349"/>
      <c r="K50" s="349"/>
      <c r="L50" s="347"/>
      <c r="M50" s="347"/>
      <c r="N50" s="347"/>
      <c r="O50" s="347"/>
      <c r="U50" s="49"/>
      <c r="V50" s="49"/>
      <c r="W50" s="49"/>
      <c r="X50" s="49"/>
      <c r="Y50" s="49"/>
      <c r="Z50" s="49"/>
      <c r="AA50" s="49"/>
      <c r="AB50" s="49"/>
      <c r="AC50" s="49"/>
    </row>
    <row r="51" spans="1:29" ht="11.25" customHeight="1" x14ac:dyDescent="0.25">
      <c r="A51" s="53"/>
      <c r="B51" s="46">
        <v>1024</v>
      </c>
      <c r="C51" s="46">
        <v>1024</v>
      </c>
      <c r="D51" s="47">
        <v>0</v>
      </c>
      <c r="E51" s="47">
        <v>0</v>
      </c>
      <c r="F51" s="46"/>
      <c r="G51" s="46"/>
      <c r="H51" s="347"/>
      <c r="I51" s="347"/>
      <c r="J51" s="349"/>
      <c r="K51" s="349"/>
      <c r="L51" s="349"/>
      <c r="M51" s="347"/>
      <c r="N51" s="347"/>
      <c r="O51" s="347"/>
      <c r="U51" s="49"/>
      <c r="V51" s="49"/>
      <c r="W51" s="49"/>
      <c r="X51" s="49"/>
      <c r="Y51" s="49"/>
      <c r="Z51" s="49"/>
      <c r="AA51" s="49"/>
      <c r="AB51" s="49"/>
      <c r="AC51" s="49"/>
    </row>
    <row r="52" spans="1:29" ht="11.25" customHeight="1" x14ac:dyDescent="0.25">
      <c r="A52" s="54"/>
      <c r="B52" s="46">
        <v>6826</v>
      </c>
      <c r="C52" s="46">
        <v>6562</v>
      </c>
      <c r="D52" s="46">
        <v>264</v>
      </c>
      <c r="E52" s="47">
        <v>0</v>
      </c>
      <c r="F52" s="46"/>
      <c r="G52" s="46"/>
      <c r="H52" s="349"/>
      <c r="I52" s="347"/>
      <c r="J52" s="349"/>
      <c r="K52" s="349"/>
      <c r="L52" s="349"/>
      <c r="M52" s="347"/>
      <c r="N52" s="347"/>
      <c r="O52" s="347"/>
      <c r="U52" s="49"/>
      <c r="V52" s="49"/>
      <c r="W52" s="49"/>
      <c r="X52" s="49"/>
      <c r="Y52" s="49"/>
      <c r="Z52" s="49"/>
      <c r="AA52" s="49"/>
      <c r="AB52" s="49"/>
      <c r="AC52" s="49"/>
    </row>
    <row r="53" spans="1:29" ht="11.25" customHeight="1" x14ac:dyDescent="0.25">
      <c r="A53" s="53"/>
      <c r="B53" s="46">
        <v>24507</v>
      </c>
      <c r="C53" s="46">
        <v>14274</v>
      </c>
      <c r="D53" s="46">
        <v>10233</v>
      </c>
      <c r="E53" s="47">
        <v>0</v>
      </c>
      <c r="F53" s="46"/>
      <c r="G53" s="46"/>
      <c r="H53" s="349"/>
      <c r="I53" s="347"/>
      <c r="J53" s="349"/>
      <c r="K53" s="349"/>
      <c r="L53" s="349"/>
      <c r="M53" s="349"/>
      <c r="N53" s="349"/>
      <c r="O53" s="349"/>
      <c r="U53" s="49"/>
      <c r="V53" s="49"/>
      <c r="W53" s="49"/>
      <c r="X53" s="49"/>
      <c r="Y53" s="49"/>
      <c r="Z53" s="49"/>
      <c r="AA53" s="49"/>
      <c r="AB53" s="49"/>
      <c r="AC53" s="49"/>
    </row>
    <row r="54" spans="1:29" ht="11.25" customHeight="1" x14ac:dyDescent="0.25">
      <c r="A54" s="53"/>
      <c r="B54" s="46">
        <v>7631</v>
      </c>
      <c r="C54" s="46">
        <v>5091</v>
      </c>
      <c r="D54" s="46">
        <v>1269</v>
      </c>
      <c r="E54" s="46">
        <v>1271</v>
      </c>
      <c r="F54" s="46"/>
      <c r="G54" s="46"/>
      <c r="H54" s="349"/>
      <c r="I54" s="349"/>
      <c r="J54" s="349"/>
      <c r="K54" s="349"/>
      <c r="L54" s="347"/>
      <c r="M54" s="349"/>
      <c r="N54" s="349"/>
      <c r="O54" s="349"/>
      <c r="U54" s="49"/>
      <c r="V54" s="49"/>
      <c r="W54" s="49"/>
      <c r="X54" s="49"/>
      <c r="Y54" s="49"/>
      <c r="Z54" s="49"/>
      <c r="AA54" s="49"/>
      <c r="AB54" s="49"/>
      <c r="AC54" s="49"/>
    </row>
    <row r="55" spans="1:29" ht="11.25" customHeight="1" x14ac:dyDescent="0.25">
      <c r="A55" s="13"/>
      <c r="B55" s="46">
        <v>2241</v>
      </c>
      <c r="C55" s="46">
        <v>158</v>
      </c>
      <c r="D55" s="47">
        <v>0</v>
      </c>
      <c r="E55" s="46">
        <v>2083</v>
      </c>
      <c r="F55" s="46"/>
      <c r="G55" s="46"/>
      <c r="H55" s="347"/>
      <c r="I55" s="349"/>
      <c r="J55" s="349"/>
      <c r="K55" s="349"/>
      <c r="L55" s="349"/>
      <c r="M55" s="349"/>
      <c r="N55" s="349"/>
      <c r="O55" s="349"/>
      <c r="U55" s="49"/>
      <c r="V55" s="49"/>
      <c r="W55" s="49"/>
      <c r="X55" s="49"/>
      <c r="Y55" s="49"/>
      <c r="Z55" s="49"/>
      <c r="AA55" s="49"/>
      <c r="AB55" s="49"/>
      <c r="AC55" s="49"/>
    </row>
    <row r="56" spans="1:29" ht="11.25" customHeight="1" x14ac:dyDescent="0.25">
      <c r="A56" s="13"/>
      <c r="B56" s="46">
        <v>1342</v>
      </c>
      <c r="C56" s="47">
        <v>0</v>
      </c>
      <c r="D56" s="46">
        <v>547</v>
      </c>
      <c r="E56" s="46">
        <v>795</v>
      </c>
      <c r="F56" s="46"/>
      <c r="G56" s="47"/>
      <c r="H56" s="349"/>
      <c r="I56" s="349"/>
      <c r="J56" s="349"/>
      <c r="K56" s="347"/>
      <c r="L56" s="347"/>
      <c r="M56" s="347"/>
      <c r="N56" s="347"/>
      <c r="O56" s="347"/>
      <c r="U56" s="49"/>
      <c r="V56" s="49"/>
      <c r="W56" s="49"/>
      <c r="X56" s="49"/>
      <c r="Y56" s="49"/>
      <c r="Z56" s="49"/>
      <c r="AA56" s="49"/>
      <c r="AB56" s="49"/>
      <c r="AC56" s="49"/>
    </row>
    <row r="57" spans="1:29" ht="11.25" customHeight="1" x14ac:dyDescent="0.25">
      <c r="A57" s="13"/>
      <c r="B57" s="46">
        <v>454</v>
      </c>
      <c r="C57" s="46">
        <v>454</v>
      </c>
      <c r="D57" s="47">
        <v>0</v>
      </c>
      <c r="E57" s="47">
        <v>0</v>
      </c>
      <c r="F57" s="46"/>
      <c r="G57" s="46"/>
      <c r="H57" s="347"/>
      <c r="I57" s="347"/>
      <c r="J57" s="349"/>
      <c r="K57" s="349"/>
      <c r="L57" s="349"/>
      <c r="M57" s="349"/>
      <c r="N57" s="349"/>
      <c r="O57" s="349"/>
      <c r="U57" s="49"/>
      <c r="V57" s="49"/>
      <c r="W57" s="49"/>
      <c r="X57" s="49"/>
      <c r="Y57" s="49"/>
      <c r="Z57" s="52"/>
      <c r="AA57" s="52"/>
      <c r="AB57" s="52"/>
      <c r="AC57" s="52"/>
    </row>
    <row r="58" spans="1:29" ht="3" customHeight="1" x14ac:dyDescent="0.2">
      <c r="A58" s="13"/>
      <c r="B58" s="46">
        <v>6063</v>
      </c>
      <c r="C58" s="46">
        <v>1386</v>
      </c>
      <c r="D58" s="46">
        <v>1922</v>
      </c>
      <c r="E58" s="46">
        <v>2755</v>
      </c>
      <c r="F58" s="46">
        <v>0</v>
      </c>
      <c r="G58" s="46"/>
      <c r="H58" s="349"/>
      <c r="I58" s="349"/>
      <c r="J58" s="349"/>
      <c r="K58" s="349"/>
      <c r="U58" s="49"/>
      <c r="V58" s="49"/>
      <c r="W58" s="49"/>
      <c r="X58" s="49"/>
      <c r="Y58" s="49"/>
      <c r="Z58" s="52"/>
      <c r="AA58" s="52"/>
      <c r="AB58" s="52"/>
      <c r="AC58" s="52"/>
    </row>
    <row r="59" spans="1:29" s="55" customFormat="1" ht="11.25" customHeight="1" x14ac:dyDescent="0.2">
      <c r="A59" s="6"/>
      <c r="B59" s="6"/>
      <c r="C59" s="6"/>
      <c r="D59" s="6"/>
      <c r="E59" s="6"/>
      <c r="F59" s="6"/>
      <c r="G59" s="6"/>
      <c r="H59" s="49"/>
      <c r="I59" s="49"/>
      <c r="J59" s="49"/>
      <c r="K59" s="49"/>
      <c r="L59" s="52"/>
      <c r="M59" s="52"/>
      <c r="N59" s="52"/>
      <c r="O59" s="52"/>
      <c r="P59" s="52"/>
      <c r="Q59" s="52"/>
      <c r="R59" s="131"/>
      <c r="S59" s="131"/>
      <c r="T59" s="131"/>
      <c r="U59" s="52"/>
      <c r="V59" s="52"/>
      <c r="W59" s="52"/>
      <c r="X59" s="52"/>
      <c r="Y59" s="52"/>
      <c r="Z59" s="49"/>
      <c r="AA59" s="49"/>
      <c r="AB59" s="49"/>
      <c r="AC59" s="49"/>
    </row>
    <row r="60" spans="1:29" s="55" customFormat="1" ht="11.25" customHeight="1" x14ac:dyDescent="0.2"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132"/>
      <c r="S60" s="132"/>
      <c r="T60" s="132"/>
      <c r="U60" s="56"/>
      <c r="V60" s="56"/>
      <c r="W60" s="52"/>
      <c r="X60" s="52"/>
      <c r="Y60" s="52"/>
      <c r="Z60" s="49"/>
      <c r="AA60" s="49"/>
      <c r="AB60" s="49"/>
      <c r="AC60" s="49"/>
    </row>
    <row r="61" spans="1:29" x14ac:dyDescent="0.2">
      <c r="A61" s="55"/>
      <c r="B61" s="55"/>
      <c r="C61" s="55"/>
      <c r="D61" s="55"/>
      <c r="E61" s="55"/>
      <c r="F61" s="55"/>
      <c r="G61" s="55"/>
      <c r="H61" s="52"/>
      <c r="I61" s="52"/>
      <c r="J61" s="52"/>
      <c r="K61" s="52"/>
      <c r="U61" s="49"/>
      <c r="V61" s="49"/>
      <c r="W61" s="49"/>
      <c r="X61" s="49"/>
      <c r="Y61" s="49"/>
      <c r="Z61" s="49"/>
      <c r="AA61" s="49"/>
      <c r="AB61" s="49"/>
      <c r="AC61" s="49"/>
    </row>
    <row r="62" spans="1:29" x14ac:dyDescent="0.2">
      <c r="U62" s="49"/>
      <c r="V62" s="49"/>
      <c r="W62" s="49"/>
      <c r="X62" s="49"/>
      <c r="Y62" s="49"/>
      <c r="Z62" s="49"/>
      <c r="AA62" s="49"/>
      <c r="AB62" s="49"/>
      <c r="AC62" s="49"/>
    </row>
    <row r="63" spans="1:29" x14ac:dyDescent="0.2">
      <c r="L63" s="350"/>
      <c r="M63" s="350"/>
      <c r="N63" s="350"/>
      <c r="O63" s="350"/>
      <c r="U63" s="49"/>
      <c r="V63" s="49"/>
      <c r="W63" s="49"/>
      <c r="X63" s="49"/>
      <c r="Y63" s="49"/>
      <c r="Z63" s="49"/>
      <c r="AA63" s="49"/>
      <c r="AB63" s="49"/>
      <c r="AC63" s="49"/>
    </row>
    <row r="64" spans="1:29" x14ac:dyDescent="0.2">
      <c r="J64" s="350"/>
      <c r="K64" s="350"/>
      <c r="L64" s="350"/>
      <c r="M64" s="350"/>
      <c r="N64" s="350"/>
      <c r="O64" s="350"/>
      <c r="U64" s="49"/>
      <c r="V64" s="49"/>
      <c r="W64" s="49"/>
      <c r="X64" s="49"/>
      <c r="Y64" s="49"/>
      <c r="Z64" s="49"/>
      <c r="AA64" s="49"/>
      <c r="AB64" s="49"/>
      <c r="AC64" s="49"/>
    </row>
    <row r="65" spans="10:29" x14ac:dyDescent="0.2">
      <c r="J65" s="350"/>
      <c r="K65" s="350"/>
      <c r="U65" s="49"/>
      <c r="V65" s="49"/>
      <c r="W65" s="49"/>
      <c r="X65" s="49"/>
      <c r="Y65" s="49"/>
      <c r="Z65" s="49"/>
      <c r="AA65" s="49"/>
      <c r="AB65" s="49"/>
      <c r="AC65" s="49"/>
    </row>
    <row r="66" spans="10:29" x14ac:dyDescent="0.2">
      <c r="U66" s="49"/>
      <c r="V66" s="49"/>
      <c r="W66" s="49"/>
      <c r="X66" s="49"/>
      <c r="Y66" s="49"/>
      <c r="Z66" s="49"/>
      <c r="AA66" s="49"/>
      <c r="AB66" s="49"/>
      <c r="AC66" s="49"/>
    </row>
    <row r="67" spans="10:29" x14ac:dyDescent="0.2">
      <c r="U67" s="49"/>
      <c r="V67" s="49"/>
      <c r="W67" s="49"/>
      <c r="X67" s="49"/>
      <c r="Y67" s="49"/>
      <c r="Z67" s="49"/>
      <c r="AA67" s="49"/>
      <c r="AB67" s="49"/>
      <c r="AC67" s="49"/>
    </row>
    <row r="68" spans="10:29" x14ac:dyDescent="0.2">
      <c r="U68" s="49"/>
      <c r="V68" s="49"/>
      <c r="W68" s="49"/>
      <c r="X68" s="49"/>
      <c r="Y68" s="49"/>
      <c r="Z68" s="49"/>
      <c r="AA68" s="49"/>
      <c r="AB68" s="49"/>
      <c r="AC68" s="49"/>
    </row>
    <row r="69" spans="10:29" x14ac:dyDescent="0.2">
      <c r="U69" s="49"/>
      <c r="V69" s="49"/>
      <c r="W69" s="49"/>
      <c r="X69" s="49"/>
      <c r="Y69" s="49"/>
      <c r="Z69" s="49"/>
      <c r="AA69" s="49"/>
      <c r="AB69" s="49"/>
      <c r="AC69" s="49"/>
    </row>
    <row r="70" spans="10:29" x14ac:dyDescent="0.2">
      <c r="U70" s="49"/>
      <c r="V70" s="49"/>
      <c r="W70" s="49"/>
      <c r="X70" s="49"/>
      <c r="Y70" s="49"/>
      <c r="Z70" s="49"/>
      <c r="AA70" s="49"/>
      <c r="AB70" s="49"/>
      <c r="AC70" s="49"/>
    </row>
    <row r="71" spans="10:29" x14ac:dyDescent="0.2">
      <c r="U71" s="49"/>
      <c r="V71" s="49"/>
      <c r="W71" s="49"/>
      <c r="X71" s="49"/>
      <c r="Y71" s="49"/>
      <c r="Z71" s="49"/>
      <c r="AA71" s="49"/>
      <c r="AB71" s="49"/>
      <c r="AC71" s="49"/>
    </row>
    <row r="72" spans="10:29" x14ac:dyDescent="0.2">
      <c r="U72" s="49"/>
      <c r="V72" s="49"/>
      <c r="W72" s="49"/>
      <c r="X72" s="49"/>
      <c r="Y72" s="49"/>
      <c r="Z72" s="49"/>
      <c r="AA72" s="49"/>
      <c r="AB72" s="49"/>
      <c r="AC72" s="49"/>
    </row>
    <row r="73" spans="10:29" x14ac:dyDescent="0.2">
      <c r="U73" s="49"/>
      <c r="V73" s="49"/>
      <c r="W73" s="49"/>
      <c r="X73" s="49"/>
      <c r="Y73" s="49"/>
      <c r="Z73" s="49"/>
      <c r="AA73" s="49"/>
      <c r="AB73" s="49"/>
      <c r="AC73" s="49"/>
    </row>
    <row r="74" spans="10:29" x14ac:dyDescent="0.2">
      <c r="U74" s="49"/>
      <c r="V74" s="49"/>
      <c r="W74" s="49"/>
      <c r="X74" s="49"/>
      <c r="Y74" s="49"/>
      <c r="Z74" s="49"/>
      <c r="AA74" s="49"/>
      <c r="AB74" s="49"/>
      <c r="AC74" s="49"/>
    </row>
    <row r="75" spans="10:29" x14ac:dyDescent="0.2">
      <c r="U75" s="49"/>
      <c r="V75" s="49"/>
      <c r="W75" s="49"/>
      <c r="X75" s="49"/>
      <c r="Y75" s="49"/>
      <c r="Z75" s="49"/>
      <c r="AA75" s="49"/>
      <c r="AB75" s="49"/>
      <c r="AC75" s="49"/>
    </row>
    <row r="76" spans="10:29" x14ac:dyDescent="0.2">
      <c r="U76" s="49"/>
      <c r="V76" s="49"/>
      <c r="W76" s="49"/>
      <c r="X76" s="49"/>
      <c r="Y76" s="49"/>
      <c r="Z76" s="49"/>
      <c r="AA76" s="49"/>
      <c r="AB76" s="49"/>
      <c r="AC76" s="49"/>
    </row>
    <row r="77" spans="10:29" x14ac:dyDescent="0.2">
      <c r="U77" s="49"/>
      <c r="V77" s="49"/>
      <c r="W77" s="49"/>
      <c r="X77" s="49"/>
      <c r="Y77" s="49"/>
      <c r="Z77" s="49"/>
      <c r="AA77" s="49"/>
      <c r="AB77" s="49"/>
      <c r="AC77" s="49"/>
    </row>
    <row r="78" spans="10:29" x14ac:dyDescent="0.2">
      <c r="U78" s="49"/>
      <c r="V78" s="49"/>
      <c r="W78" s="49"/>
      <c r="X78" s="49"/>
      <c r="Y78" s="49"/>
      <c r="Z78" s="49"/>
      <c r="AA78" s="49"/>
      <c r="AB78" s="49"/>
      <c r="AC78" s="49"/>
    </row>
    <row r="79" spans="10:29" x14ac:dyDescent="0.2">
      <c r="U79" s="49"/>
      <c r="V79" s="49"/>
      <c r="W79" s="49"/>
      <c r="X79" s="49"/>
      <c r="Y79" s="49"/>
      <c r="Z79" s="49"/>
      <c r="AA79" s="49"/>
      <c r="AB79" s="49"/>
      <c r="AC79" s="49"/>
    </row>
    <row r="80" spans="10:29" x14ac:dyDescent="0.2">
      <c r="U80" s="49"/>
      <c r="V80" s="49"/>
      <c r="W80" s="49"/>
      <c r="X80" s="49"/>
      <c r="Y80" s="49"/>
      <c r="Z80" s="49"/>
      <c r="AA80" s="49"/>
      <c r="AB80" s="49"/>
      <c r="AC80" s="49"/>
    </row>
    <row r="81" spans="21:29" x14ac:dyDescent="0.2">
      <c r="U81" s="49"/>
      <c r="V81" s="49"/>
      <c r="W81" s="49"/>
      <c r="X81" s="49"/>
      <c r="Y81" s="49"/>
      <c r="Z81" s="49"/>
      <c r="AA81" s="49"/>
      <c r="AB81" s="49"/>
      <c r="AC81" s="49"/>
    </row>
    <row r="82" spans="21:29" x14ac:dyDescent="0.2">
      <c r="U82" s="49"/>
      <c r="V82" s="49"/>
      <c r="W82" s="49"/>
      <c r="X82" s="49"/>
      <c r="Y82" s="49"/>
      <c r="Z82" s="49"/>
      <c r="AA82" s="49"/>
      <c r="AB82" s="49"/>
      <c r="AC82" s="49"/>
    </row>
    <row r="83" spans="21:29" x14ac:dyDescent="0.2">
      <c r="U83" s="49"/>
      <c r="V83" s="49"/>
      <c r="W83" s="49"/>
      <c r="X83" s="49"/>
      <c r="Y83" s="49"/>
      <c r="Z83" s="49"/>
      <c r="AA83" s="49"/>
      <c r="AB83" s="49"/>
      <c r="AC83" s="49"/>
    </row>
    <row r="84" spans="21:29" x14ac:dyDescent="0.2">
      <c r="U84" s="49"/>
      <c r="V84" s="49"/>
      <c r="W84" s="49"/>
      <c r="X84" s="49"/>
      <c r="Y84" s="49"/>
      <c r="Z84" s="49"/>
      <c r="AA84" s="49"/>
      <c r="AB84" s="49"/>
      <c r="AC84" s="49"/>
    </row>
    <row r="85" spans="21:29" x14ac:dyDescent="0.2">
      <c r="U85" s="49"/>
      <c r="V85" s="49"/>
      <c r="W85" s="49"/>
      <c r="X85" s="49"/>
      <c r="Y85" s="49"/>
      <c r="Z85" s="49"/>
      <c r="AA85" s="49"/>
      <c r="AB85" s="49"/>
      <c r="AC85" s="49"/>
    </row>
    <row r="86" spans="21:29" x14ac:dyDescent="0.2">
      <c r="U86" s="49"/>
      <c r="V86" s="49"/>
      <c r="W86" s="49"/>
      <c r="X86" s="49"/>
      <c r="Y86" s="49"/>
      <c r="Z86" s="49"/>
      <c r="AA86" s="49"/>
      <c r="AB86" s="49"/>
      <c r="AC86" s="49"/>
    </row>
    <row r="87" spans="21:29" x14ac:dyDescent="0.2">
      <c r="U87" s="49"/>
      <c r="V87" s="49"/>
      <c r="W87" s="49"/>
      <c r="X87" s="49"/>
      <c r="Y87" s="49"/>
      <c r="Z87" s="49"/>
      <c r="AA87" s="49"/>
      <c r="AB87" s="49"/>
      <c r="AC87" s="49"/>
    </row>
    <row r="88" spans="21:29" x14ac:dyDescent="0.2">
      <c r="U88" s="49"/>
      <c r="V88" s="49"/>
      <c r="W88" s="49"/>
      <c r="X88" s="49"/>
      <c r="Y88" s="49"/>
      <c r="Z88" s="49"/>
      <c r="AA88" s="49"/>
      <c r="AB88" s="49"/>
      <c r="AC88" s="49"/>
    </row>
    <row r="89" spans="21:29" x14ac:dyDescent="0.2">
      <c r="U89" s="49"/>
      <c r="V89" s="49"/>
      <c r="W89" s="49"/>
      <c r="X89" s="49"/>
      <c r="Y89" s="49"/>
      <c r="Z89" s="49"/>
      <c r="AA89" s="49"/>
      <c r="AB89" s="49"/>
      <c r="AC89" s="49"/>
    </row>
    <row r="90" spans="21:29" x14ac:dyDescent="0.2">
      <c r="U90" s="49"/>
      <c r="V90" s="49"/>
      <c r="W90" s="49"/>
      <c r="X90" s="49"/>
      <c r="Y90" s="49"/>
      <c r="Z90" s="49"/>
      <c r="AA90" s="49"/>
      <c r="AB90" s="49"/>
      <c r="AC90" s="49"/>
    </row>
  </sheetData>
  <mergeCells count="5">
    <mergeCell ref="Q43:AC43"/>
    <mergeCell ref="A35:T35"/>
    <mergeCell ref="A1:T1"/>
    <mergeCell ref="A36:N36"/>
    <mergeCell ref="A38:T38"/>
  </mergeCells>
  <printOptions horizontalCentered="1"/>
  <pageMargins left="1.1811023622047245" right="0.98425196850393704" top="0.98425196850393704" bottom="0.98425196850393704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R48"/>
  <sheetViews>
    <sheetView showGridLines="0" zoomScaleNormal="100" zoomScaleSheetLayoutView="115" workbookViewId="0">
      <selection sqref="A1:Q1"/>
    </sheetView>
  </sheetViews>
  <sheetFormatPr baseColWidth="10" defaultColWidth="11.42578125" defaultRowHeight="13.5" x14ac:dyDescent="0.25"/>
  <cols>
    <col min="1" max="1" width="22.28515625" style="6" customWidth="1"/>
    <col min="2" max="2" width="8.28515625" style="6" hidden="1" customWidth="1"/>
    <col min="3" max="5" width="6.85546875" style="6" hidden="1" customWidth="1"/>
    <col min="6" max="7" width="7.5703125" style="49" hidden="1" customWidth="1"/>
    <col min="8" max="10" width="7.5703125" style="172" hidden="1" customWidth="1"/>
    <col min="11" max="13" width="8.7109375" style="172" customWidth="1"/>
    <col min="14" max="17" width="8.7109375" style="173" customWidth="1"/>
    <col min="18" max="16384" width="11.42578125" style="1"/>
  </cols>
  <sheetData>
    <row r="1" spans="1:18" ht="12.95" customHeight="1" x14ac:dyDescent="0.25">
      <c r="A1" s="468" t="s">
        <v>281</v>
      </c>
      <c r="B1" s="468"/>
      <c r="C1" s="468"/>
      <c r="D1" s="468"/>
      <c r="E1" s="468"/>
      <c r="F1" s="468"/>
      <c r="G1" s="468"/>
      <c r="H1" s="468"/>
      <c r="I1" s="468"/>
      <c r="J1" s="468"/>
      <c r="K1" s="468"/>
      <c r="L1" s="468"/>
      <c r="M1" s="468"/>
      <c r="N1" s="468"/>
      <c r="O1" s="468"/>
      <c r="P1" s="468"/>
      <c r="Q1" s="468"/>
    </row>
    <row r="2" spans="1:18" ht="11.1" customHeight="1" x14ac:dyDescent="0.25">
      <c r="A2" s="1" t="s">
        <v>232</v>
      </c>
      <c r="H2" s="171"/>
    </row>
    <row r="3" spans="1:18" ht="3" customHeight="1" x14ac:dyDescent="0.25">
      <c r="A3" s="18"/>
      <c r="H3" s="171"/>
    </row>
    <row r="4" spans="1:18" ht="15" customHeight="1" x14ac:dyDescent="0.25">
      <c r="A4" s="388" t="s">
        <v>13</v>
      </c>
      <c r="B4" s="63">
        <v>2008</v>
      </c>
      <c r="C4" s="63">
        <v>2009</v>
      </c>
      <c r="D4" s="63">
        <v>2010</v>
      </c>
      <c r="E4" s="63">
        <v>2011</v>
      </c>
      <c r="F4" s="174">
        <v>2012</v>
      </c>
      <c r="G4" s="174">
        <v>2013</v>
      </c>
      <c r="H4" s="174">
        <v>2014</v>
      </c>
      <c r="I4" s="395">
        <v>2015</v>
      </c>
      <c r="J4" s="174">
        <v>2016</v>
      </c>
      <c r="K4" s="174">
        <v>2017</v>
      </c>
      <c r="L4" s="174">
        <v>2018</v>
      </c>
      <c r="M4" s="174">
        <v>2019</v>
      </c>
      <c r="N4" s="174">
        <v>2020</v>
      </c>
      <c r="O4" s="174">
        <v>2021</v>
      </c>
      <c r="P4" s="174">
        <v>2022</v>
      </c>
      <c r="Q4" s="174">
        <v>2023</v>
      </c>
    </row>
    <row r="5" spans="1:18" ht="5.0999999999999996" customHeight="1" x14ac:dyDescent="0.25">
      <c r="A5" s="389"/>
      <c r="B5" s="387"/>
      <c r="C5" s="68"/>
      <c r="D5" s="68"/>
      <c r="E5" s="24"/>
      <c r="F5" s="175"/>
      <c r="G5" s="175"/>
      <c r="H5" s="171"/>
      <c r="I5" s="176"/>
      <c r="J5" s="176"/>
      <c r="K5" s="176"/>
      <c r="L5" s="176"/>
      <c r="M5" s="176"/>
      <c r="O5" s="159"/>
      <c r="P5" s="159"/>
      <c r="Q5" s="159"/>
    </row>
    <row r="6" spans="1:18" s="13" customFormat="1" ht="19.5" customHeight="1" x14ac:dyDescent="0.2">
      <c r="A6" s="58" t="s">
        <v>237</v>
      </c>
      <c r="B6" s="12">
        <v>352719</v>
      </c>
      <c r="C6" s="12">
        <v>363943</v>
      </c>
      <c r="D6" s="12">
        <v>416784</v>
      </c>
      <c r="E6" s="12">
        <v>473049</v>
      </c>
      <c r="F6" s="12">
        <v>508131</v>
      </c>
      <c r="G6" s="12">
        <v>543556</v>
      </c>
      <c r="H6" s="12">
        <v>570041</v>
      </c>
      <c r="I6" s="12">
        <v>604416</v>
      </c>
      <c r="J6" s="12">
        <v>647668</v>
      </c>
      <c r="K6" s="12">
        <v>687989</v>
      </c>
      <c r="L6" s="12">
        <v>731588</v>
      </c>
      <c r="M6" s="12">
        <v>761983.90099999995</v>
      </c>
      <c r="N6" s="12">
        <v>703914.95700000005</v>
      </c>
      <c r="O6" s="12">
        <v>878380.48899999994</v>
      </c>
      <c r="P6" s="12">
        <v>945329.29299999995</v>
      </c>
      <c r="Q6" s="12">
        <v>1001860.485</v>
      </c>
      <c r="R6" s="12"/>
    </row>
    <row r="7" spans="1:18" s="13" customFormat="1" ht="19.5" customHeight="1" x14ac:dyDescent="0.2">
      <c r="A7" s="58" t="s">
        <v>238</v>
      </c>
      <c r="B7" s="12">
        <v>348870</v>
      </c>
      <c r="C7" s="12">
        <v>352693</v>
      </c>
      <c r="D7" s="12">
        <v>382081</v>
      </c>
      <c r="E7" s="12">
        <v>406256</v>
      </c>
      <c r="F7" s="12">
        <v>431199</v>
      </c>
      <c r="G7" s="12">
        <v>456435</v>
      </c>
      <c r="H7" s="12">
        <v>467308</v>
      </c>
      <c r="I7" s="12">
        <v>482506</v>
      </c>
      <c r="J7" s="12">
        <v>501581</v>
      </c>
      <c r="K7" s="12">
        <v>514215</v>
      </c>
      <c r="L7" s="12">
        <v>534626</v>
      </c>
      <c r="M7" s="12">
        <v>546604.98899999994</v>
      </c>
      <c r="N7" s="12">
        <v>486843.495</v>
      </c>
      <c r="O7" s="12">
        <v>551862.45400000003</v>
      </c>
      <c r="P7" s="12">
        <v>566903.21600000001</v>
      </c>
      <c r="Q7" s="12">
        <v>563784.37899999996</v>
      </c>
      <c r="R7" s="12"/>
    </row>
    <row r="8" spans="1:18" s="13" customFormat="1" ht="16.5" customHeight="1" x14ac:dyDescent="0.2">
      <c r="A8" s="58" t="s">
        <v>14</v>
      </c>
      <c r="B8" s="68"/>
      <c r="C8" s="68"/>
      <c r="D8" s="68"/>
      <c r="E8" s="24"/>
      <c r="F8" s="175"/>
      <c r="G8" s="175"/>
      <c r="H8" s="171"/>
      <c r="I8" s="202"/>
      <c r="J8" s="202"/>
      <c r="K8" s="202"/>
      <c r="L8" s="202"/>
      <c r="M8" s="202"/>
      <c r="N8" s="249"/>
      <c r="O8" s="171"/>
      <c r="P8" s="171"/>
      <c r="Q8" s="171"/>
    </row>
    <row r="9" spans="1:18" s="13" customFormat="1" ht="19.5" customHeight="1" x14ac:dyDescent="0.2">
      <c r="A9" s="390" t="s">
        <v>239</v>
      </c>
      <c r="B9" s="12">
        <v>19772</v>
      </c>
      <c r="C9" s="12">
        <v>21480</v>
      </c>
      <c r="D9" s="12">
        <v>25958</v>
      </c>
      <c r="E9" s="12">
        <v>27649</v>
      </c>
      <c r="F9" s="12">
        <v>33119</v>
      </c>
      <c r="G9" s="12">
        <v>37453</v>
      </c>
      <c r="H9" s="12">
        <v>40655</v>
      </c>
      <c r="I9" s="12">
        <v>42163</v>
      </c>
      <c r="J9" s="12">
        <v>42610</v>
      </c>
      <c r="K9" s="12">
        <v>45134</v>
      </c>
      <c r="L9" s="12">
        <v>49648</v>
      </c>
      <c r="M9" s="12">
        <v>51148</v>
      </c>
      <c r="N9" s="12">
        <v>47571.305</v>
      </c>
      <c r="O9" s="12">
        <v>66416.7</v>
      </c>
      <c r="P9" s="12">
        <v>72715</v>
      </c>
      <c r="Q9" s="12">
        <v>73043</v>
      </c>
    </row>
    <row r="10" spans="1:18" s="13" customFormat="1" ht="19.5" customHeight="1" x14ac:dyDescent="0.2">
      <c r="A10" s="390" t="s">
        <v>240</v>
      </c>
      <c r="B10" s="381">
        <v>5.6055953889640193</v>
      </c>
      <c r="C10" s="381">
        <v>5.9020231190048991</v>
      </c>
      <c r="D10" s="381">
        <v>6.2281661484126065</v>
      </c>
      <c r="E10" s="381">
        <v>5.8448490536921121</v>
      </c>
      <c r="F10" s="381">
        <v>6.5178074158041914</v>
      </c>
      <c r="G10" s="381">
        <v>6.8903664019898603</v>
      </c>
      <c r="H10" s="381">
        <v>7.131943140931968</v>
      </c>
      <c r="I10" s="381">
        <v>6.9758245976281232</v>
      </c>
      <c r="J10" s="381">
        <v>6.5789880000247036</v>
      </c>
      <c r="K10" s="381">
        <v>6.5602793067912417</v>
      </c>
      <c r="L10" s="381">
        <v>6.786333291415386</v>
      </c>
      <c r="M10" s="381">
        <v>6.7124777745140323</v>
      </c>
      <c r="N10" s="381">
        <v>6.7581040190910446</v>
      </c>
      <c r="O10" s="381">
        <v>7.5612676774745617</v>
      </c>
      <c r="P10" s="381">
        <v>7.6920286442451333</v>
      </c>
      <c r="Q10" s="381">
        <v>7.2907356955993734</v>
      </c>
    </row>
    <row r="11" spans="1:18" s="13" customFormat="1" ht="19.5" customHeight="1" x14ac:dyDescent="0.2">
      <c r="A11" s="390" t="s">
        <v>241</v>
      </c>
      <c r="B11" s="12">
        <v>19071</v>
      </c>
      <c r="C11" s="12">
        <v>20319</v>
      </c>
      <c r="D11" s="12">
        <v>23765</v>
      </c>
      <c r="E11" s="12">
        <v>24626</v>
      </c>
      <c r="F11" s="12">
        <v>28539</v>
      </c>
      <c r="G11" s="12">
        <v>31228</v>
      </c>
      <c r="H11" s="12">
        <v>31789</v>
      </c>
      <c r="I11" s="12">
        <v>30083</v>
      </c>
      <c r="J11" s="12">
        <v>29290</v>
      </c>
      <c r="K11" s="12">
        <v>30002</v>
      </c>
      <c r="L11" s="12">
        <v>31626</v>
      </c>
      <c r="M11" s="12">
        <v>32089</v>
      </c>
      <c r="N11" s="12">
        <v>27305.52</v>
      </c>
      <c r="O11" s="12">
        <v>36832</v>
      </c>
      <c r="P11" s="12">
        <v>37781</v>
      </c>
      <c r="Q11" s="12">
        <v>34778</v>
      </c>
    </row>
    <row r="12" spans="1:18" s="13" customFormat="1" ht="19.5" customHeight="1" x14ac:dyDescent="0.2">
      <c r="A12" s="390" t="s">
        <v>242</v>
      </c>
      <c r="B12" s="381">
        <v>16.878102592388316</v>
      </c>
      <c r="C12" s="381">
        <v>6.5439672801635993</v>
      </c>
      <c r="D12" s="381">
        <v>16.959496038190849</v>
      </c>
      <c r="E12" s="381">
        <v>3.6229749631811643</v>
      </c>
      <c r="F12" s="381">
        <v>15.889710062535528</v>
      </c>
      <c r="G12" s="381">
        <v>9.4221941904061026</v>
      </c>
      <c r="H12" s="381">
        <v>1.7964647111566592</v>
      </c>
      <c r="I12" s="381">
        <v>-5.3666362578250357</v>
      </c>
      <c r="J12" s="381">
        <v>-2.6360402885350567</v>
      </c>
      <c r="K12" s="381">
        <v>2.4308637760327656</v>
      </c>
      <c r="L12" s="381">
        <v>5.4129724685020904</v>
      </c>
      <c r="M12" s="381">
        <v>1.4639853285271585</v>
      </c>
      <c r="N12" s="381">
        <v>-14.906915142260587</v>
      </c>
      <c r="O12" s="381">
        <v>34.888476762207802</v>
      </c>
      <c r="P12" s="381">
        <v>2.576563857515211</v>
      </c>
      <c r="Q12" s="381">
        <v>-7.9484396919086322</v>
      </c>
    </row>
    <row r="13" spans="1:18" ht="13.5" customHeight="1" x14ac:dyDescent="0.25">
      <c r="A13" s="390"/>
      <c r="B13" s="11"/>
      <c r="C13" s="11"/>
      <c r="D13" s="11"/>
      <c r="E13" s="11"/>
      <c r="F13" s="177"/>
      <c r="G13" s="354"/>
      <c r="H13" s="202"/>
      <c r="I13" s="202"/>
      <c r="J13" s="202"/>
      <c r="K13" s="202"/>
      <c r="L13" s="202"/>
      <c r="M13" s="202"/>
      <c r="N13" s="355"/>
      <c r="O13" s="354"/>
      <c r="P13" s="354"/>
      <c r="Q13" s="354"/>
    </row>
    <row r="14" spans="1:18" ht="16.5" customHeight="1" x14ac:dyDescent="0.25">
      <c r="A14" s="391" t="s">
        <v>15</v>
      </c>
      <c r="B14" s="64"/>
      <c r="C14" s="64"/>
      <c r="D14" s="64"/>
      <c r="E14" s="64"/>
      <c r="F14" s="178"/>
      <c r="G14" s="178"/>
      <c r="H14" s="202"/>
      <c r="I14" s="202"/>
      <c r="J14" s="202"/>
      <c r="K14" s="202"/>
      <c r="L14" s="202"/>
      <c r="M14" s="202"/>
      <c r="N14" s="355"/>
      <c r="O14" s="175"/>
      <c r="P14" s="175"/>
      <c r="Q14" s="175"/>
    </row>
    <row r="15" spans="1:18" ht="19.5" customHeight="1" x14ac:dyDescent="0.25">
      <c r="A15" s="392" t="s">
        <v>55</v>
      </c>
      <c r="B15" s="12">
        <v>6921734.7579999994</v>
      </c>
      <c r="C15" s="12">
        <v>7228993.3959999997</v>
      </c>
      <c r="D15" s="12">
        <v>8396293.7440000009</v>
      </c>
      <c r="E15" s="12">
        <v>8601908.7200000007</v>
      </c>
      <c r="F15" s="179">
        <v>10005804.709999999</v>
      </c>
      <c r="G15" s="179">
        <v>10882166.354</v>
      </c>
      <c r="H15" s="179">
        <v>11303124.721999999</v>
      </c>
      <c r="I15" s="179">
        <v>11079767.961363636</v>
      </c>
      <c r="J15" s="180">
        <v>10789922.206013815</v>
      </c>
      <c r="K15" s="180">
        <v>10686521.081400001</v>
      </c>
      <c r="L15" s="180">
        <v>10799272.267000001</v>
      </c>
      <c r="M15" s="180">
        <v>11327487.141000001</v>
      </c>
      <c r="N15" s="180">
        <v>9821374.8988499995</v>
      </c>
      <c r="O15" s="180">
        <v>13665901.055499999</v>
      </c>
      <c r="P15" s="180">
        <v>13903894.592</v>
      </c>
      <c r="Q15" s="180">
        <v>12337984.713230001</v>
      </c>
    </row>
    <row r="16" spans="1:18" ht="19.5" customHeight="1" x14ac:dyDescent="0.25">
      <c r="A16" s="392" t="s">
        <v>61</v>
      </c>
      <c r="B16" s="12">
        <v>6777088.443</v>
      </c>
      <c r="C16" s="12">
        <v>7084997.6579999998</v>
      </c>
      <c r="D16" s="12">
        <v>8419663.7050538603</v>
      </c>
      <c r="E16" s="12">
        <v>8822525.940979965</v>
      </c>
      <c r="F16" s="179">
        <v>9921353</v>
      </c>
      <c r="G16" s="179">
        <v>11308786.298499998</v>
      </c>
      <c r="H16" s="179">
        <v>11696448.449499996</v>
      </c>
      <c r="I16" s="179">
        <v>11491898.9965</v>
      </c>
      <c r="J16" s="180">
        <v>11273560.698499998</v>
      </c>
      <c r="K16" s="180">
        <v>11160002.01025</v>
      </c>
      <c r="L16" s="180">
        <v>11371988.24375</v>
      </c>
      <c r="M16" s="180">
        <v>11409535.72391185</v>
      </c>
      <c r="N16" s="180">
        <v>9950290.8712019995</v>
      </c>
      <c r="O16" s="179">
        <v>13724341.635000004</v>
      </c>
      <c r="P16" s="179">
        <v>13722057.885748189</v>
      </c>
      <c r="Q16" s="179">
        <v>12134833.918832064</v>
      </c>
    </row>
    <row r="17" spans="1:17" ht="19.5" customHeight="1" x14ac:dyDescent="0.25">
      <c r="A17" s="392" t="s">
        <v>62</v>
      </c>
      <c r="B17" s="12">
        <v>6714772.443</v>
      </c>
      <c r="C17" s="12">
        <v>7083146.705000001</v>
      </c>
      <c r="D17" s="12">
        <v>8402269.8490538597</v>
      </c>
      <c r="E17" s="12">
        <v>8755014.4464799669</v>
      </c>
      <c r="F17" s="179">
        <v>9720364</v>
      </c>
      <c r="G17" s="179">
        <v>11087927.521</v>
      </c>
      <c r="H17" s="179">
        <v>11390171.419499999</v>
      </c>
      <c r="I17" s="179">
        <v>11129898.118999999</v>
      </c>
      <c r="J17" s="180">
        <v>10879365.096000003</v>
      </c>
      <c r="K17" s="180">
        <v>10799072.405250002</v>
      </c>
      <c r="L17" s="180">
        <v>10757574</v>
      </c>
      <c r="M17" s="180">
        <v>11211074.816411849</v>
      </c>
      <c r="N17" s="180">
        <v>9807041.8712019995</v>
      </c>
      <c r="O17" s="179">
        <v>13513587.685000002</v>
      </c>
      <c r="P17" s="179">
        <v>13538201.835748188</v>
      </c>
      <c r="Q17" s="179">
        <v>11992086.913832063</v>
      </c>
    </row>
    <row r="18" spans="1:17" ht="19.5" customHeight="1" x14ac:dyDescent="0.25">
      <c r="A18" s="392" t="s">
        <v>56</v>
      </c>
      <c r="B18" s="12">
        <v>62316</v>
      </c>
      <c r="C18" s="12">
        <v>1850.9529999999972</v>
      </c>
      <c r="D18" s="12">
        <v>17393.8560000002</v>
      </c>
      <c r="E18" s="12">
        <v>67511.504499997958</v>
      </c>
      <c r="F18" s="179">
        <v>200988.80499999999</v>
      </c>
      <c r="G18" s="179">
        <v>220858.77750000003</v>
      </c>
      <c r="H18" s="179">
        <v>306277.03000000009</v>
      </c>
      <c r="I18" s="179">
        <v>362000.87750000006</v>
      </c>
      <c r="J18" s="180">
        <v>394195.60249999998</v>
      </c>
      <c r="K18" s="180">
        <v>360930</v>
      </c>
      <c r="L18" s="180">
        <v>265779.0625</v>
      </c>
      <c r="M18" s="180">
        <v>198460.9075</v>
      </c>
      <c r="N18" s="180">
        <v>143249</v>
      </c>
      <c r="O18" s="179">
        <v>205356.45000000004</v>
      </c>
      <c r="P18" s="179">
        <v>183856.05</v>
      </c>
      <c r="Q18" s="179">
        <v>142747.005</v>
      </c>
    </row>
    <row r="19" spans="1:17" ht="19.5" customHeight="1" x14ac:dyDescent="0.25">
      <c r="A19" s="392" t="s">
        <v>57</v>
      </c>
      <c r="B19" s="12">
        <v>221559</v>
      </c>
      <c r="C19" s="12">
        <v>173610</v>
      </c>
      <c r="D19" s="12">
        <v>325883.326</v>
      </c>
      <c r="E19" s="12">
        <v>404773.87473400001</v>
      </c>
      <c r="F19" s="179">
        <v>451645.36677399994</v>
      </c>
      <c r="G19" s="179">
        <v>47751.327992999992</v>
      </c>
      <c r="H19" s="179">
        <v>51220.211759999998</v>
      </c>
      <c r="I19" s="179">
        <v>48131.467830000009</v>
      </c>
      <c r="J19" s="180">
        <v>29905.539860999997</v>
      </c>
      <c r="K19" s="180">
        <v>126412</v>
      </c>
      <c r="L19" s="180">
        <v>244727</v>
      </c>
      <c r="M19" s="180">
        <v>295197.32399999996</v>
      </c>
      <c r="N19" s="180">
        <v>227412.47579666667</v>
      </c>
      <c r="O19" s="179">
        <v>217573.04799999998</v>
      </c>
      <c r="P19" s="179">
        <v>99874.985333333345</v>
      </c>
      <c r="Q19" s="179">
        <v>65279.034728000013</v>
      </c>
    </row>
    <row r="20" spans="1:17" ht="19.5" customHeight="1" x14ac:dyDescent="0.25">
      <c r="A20" s="392" t="s">
        <v>63</v>
      </c>
      <c r="B20" s="12">
        <v>6963361.4560000002</v>
      </c>
      <c r="C20" s="12">
        <v>7223811.5181149999</v>
      </c>
      <c r="D20" s="12">
        <v>8442063.4298438597</v>
      </c>
      <c r="E20" s="12">
        <v>8802965.2749669664</v>
      </c>
      <c r="F20" s="179">
        <v>10156253</v>
      </c>
      <c r="G20" s="179">
        <v>11135678.848993002</v>
      </c>
      <c r="H20" s="179">
        <v>11441391.631260002</v>
      </c>
      <c r="I20" s="179">
        <v>11178029.586829998</v>
      </c>
      <c r="J20" s="180">
        <v>10909270.635861002</v>
      </c>
      <c r="K20" s="180">
        <v>10925484.527518002</v>
      </c>
      <c r="L20" s="180">
        <v>11002301</v>
      </c>
      <c r="M20" s="180">
        <v>11506272.14041185</v>
      </c>
      <c r="N20" s="180">
        <v>10034454.346998665</v>
      </c>
      <c r="O20" s="179">
        <v>13731160.732999997</v>
      </c>
      <c r="P20" s="179">
        <v>13638076.821081523</v>
      </c>
      <c r="Q20" s="179">
        <v>12057365.948560065</v>
      </c>
    </row>
    <row r="21" spans="1:17" ht="19.5" customHeight="1" x14ac:dyDescent="0.25">
      <c r="A21" s="392" t="s">
        <v>234</v>
      </c>
      <c r="B21" s="12">
        <v>6802919.317499999</v>
      </c>
      <c r="C21" s="12">
        <v>7095471.1630000006</v>
      </c>
      <c r="D21" s="12">
        <v>8441243.1245000008</v>
      </c>
      <c r="E21" s="12">
        <v>8955884.4884800017</v>
      </c>
      <c r="F21" s="179">
        <v>9721493</v>
      </c>
      <c r="G21" s="179">
        <v>11260092.884499999</v>
      </c>
      <c r="H21" s="179">
        <v>11590348.3325</v>
      </c>
      <c r="I21" s="179">
        <v>11381827.850000001</v>
      </c>
      <c r="J21" s="180">
        <v>11189962.128499998</v>
      </c>
      <c r="K21" s="180">
        <v>11069278.650749998</v>
      </c>
      <c r="L21" s="180">
        <v>11260015.203250004</v>
      </c>
      <c r="M21" s="180">
        <v>11235924.935507756</v>
      </c>
      <c r="N21" s="180">
        <v>9882683.1850989815</v>
      </c>
      <c r="O21" s="179">
        <v>13594700.765684251</v>
      </c>
      <c r="P21" s="179">
        <v>13613274.343274573</v>
      </c>
      <c r="Q21" s="179">
        <v>12036530.2837683</v>
      </c>
    </row>
    <row r="22" spans="1:17" ht="19.5" customHeight="1" x14ac:dyDescent="0.25">
      <c r="A22" s="392" t="s">
        <v>235</v>
      </c>
      <c r="B22" s="12">
        <v>6740603.317499999</v>
      </c>
      <c r="C22" s="12">
        <v>7093620.3005000008</v>
      </c>
      <c r="D22" s="12">
        <v>8439212.4825000018</v>
      </c>
      <c r="E22" s="12">
        <v>8885824.3109799996</v>
      </c>
      <c r="F22" s="179">
        <v>9515989</v>
      </c>
      <c r="G22" s="179">
        <v>11043382.659500001</v>
      </c>
      <c r="H22" s="179">
        <v>11284071.3025</v>
      </c>
      <c r="I22" s="179">
        <v>11019826.972500002</v>
      </c>
      <c r="J22" s="180">
        <v>10795766.526000001</v>
      </c>
      <c r="K22" s="180">
        <v>10708349</v>
      </c>
      <c r="L22" s="180">
        <v>10994758</v>
      </c>
      <c r="M22" s="180">
        <v>11037464.028007757</v>
      </c>
      <c r="N22" s="180">
        <v>9739434.1850989833</v>
      </c>
      <c r="O22" s="179">
        <v>13389344.315684253</v>
      </c>
      <c r="P22" s="179">
        <v>13429418.293274574</v>
      </c>
      <c r="Q22" s="179">
        <v>11893783.278768297</v>
      </c>
    </row>
    <row r="23" spans="1:17" ht="16.5" customHeight="1" x14ac:dyDescent="0.25">
      <c r="A23" s="393" t="s">
        <v>25</v>
      </c>
      <c r="B23" s="12"/>
      <c r="C23" s="12"/>
      <c r="D23" s="12"/>
      <c r="E23" s="12"/>
      <c r="F23" s="179"/>
      <c r="G23" s="179"/>
      <c r="H23" s="179"/>
      <c r="I23" s="179"/>
      <c r="J23" s="356"/>
      <c r="K23" s="356"/>
      <c r="L23" s="356"/>
      <c r="M23" s="356"/>
      <c r="N23" s="356"/>
      <c r="O23" s="179"/>
      <c r="P23" s="179"/>
      <c r="Q23" s="179"/>
    </row>
    <row r="24" spans="1:17" ht="19.5" customHeight="1" x14ac:dyDescent="0.25">
      <c r="A24" s="392" t="s">
        <v>58</v>
      </c>
      <c r="B24" s="12">
        <v>975.3</v>
      </c>
      <c r="C24" s="12">
        <v>1494.8</v>
      </c>
      <c r="D24" s="12">
        <v>1764.9</v>
      </c>
      <c r="E24" s="12">
        <v>1414.3</v>
      </c>
      <c r="F24" s="179">
        <v>1350.5</v>
      </c>
      <c r="G24" s="179">
        <v>1348.190822</v>
      </c>
      <c r="H24" s="179">
        <v>1669.098</v>
      </c>
      <c r="I24" s="179">
        <v>1409.9829999999999</v>
      </c>
      <c r="J24" s="180">
        <v>1322.8910000000001</v>
      </c>
      <c r="K24" s="180">
        <v>1653.2929333333334</v>
      </c>
      <c r="L24" s="180">
        <v>1649.931</v>
      </c>
      <c r="M24" s="180">
        <v>1493.7843799999998</v>
      </c>
      <c r="N24" s="180">
        <v>760.19773809523815</v>
      </c>
      <c r="O24" s="179">
        <v>1157.0556904761904</v>
      </c>
      <c r="P24" s="179">
        <v>1318.152</v>
      </c>
      <c r="Q24" s="179">
        <v>1060.2687666666666</v>
      </c>
    </row>
    <row r="25" spans="1:17" ht="5.0999999999999996" customHeight="1" x14ac:dyDescent="0.25">
      <c r="A25" s="91"/>
      <c r="B25" s="65"/>
      <c r="C25" s="65"/>
      <c r="D25" s="65"/>
      <c r="E25" s="65"/>
      <c r="F25" s="181"/>
      <c r="G25" s="181"/>
      <c r="H25" s="181"/>
      <c r="I25" s="396"/>
      <c r="J25" s="181"/>
      <c r="K25" s="181"/>
      <c r="L25" s="181"/>
      <c r="M25" s="181"/>
      <c r="N25" s="181"/>
      <c r="O25" s="181"/>
      <c r="P25" s="181"/>
      <c r="Q25" s="181"/>
    </row>
    <row r="26" spans="1:17" ht="11.25" customHeight="1" x14ac:dyDescent="0.25">
      <c r="A26" s="357" t="s">
        <v>335</v>
      </c>
      <c r="B26" s="357"/>
      <c r="C26" s="357"/>
      <c r="D26" s="357"/>
      <c r="E26" s="357"/>
      <c r="F26" s="357"/>
      <c r="G26" s="357"/>
      <c r="H26" s="357"/>
      <c r="I26" s="394"/>
      <c r="J26" s="357"/>
      <c r="K26" s="357"/>
      <c r="L26" s="357"/>
      <c r="M26" s="357"/>
      <c r="N26" s="357"/>
      <c r="O26" s="182"/>
      <c r="P26" s="182"/>
      <c r="Q26" s="182"/>
    </row>
    <row r="27" spans="1:17" ht="11.25" customHeight="1" x14ac:dyDescent="0.25">
      <c r="A27" s="92" t="s">
        <v>233</v>
      </c>
      <c r="B27" s="7"/>
      <c r="C27" s="7"/>
      <c r="D27" s="12"/>
      <c r="E27" s="12"/>
      <c r="F27" s="179"/>
      <c r="G27" s="179"/>
      <c r="H27" s="171"/>
      <c r="N27" s="172"/>
    </row>
    <row r="28" spans="1:17" ht="11.25" customHeight="1" x14ac:dyDescent="0.25">
      <c r="A28" s="93" t="s">
        <v>64</v>
      </c>
      <c r="B28" s="7"/>
      <c r="C28" s="7"/>
      <c r="D28" s="12"/>
      <c r="E28" s="12"/>
      <c r="F28" s="179"/>
      <c r="G28" s="179"/>
      <c r="H28" s="171"/>
      <c r="N28" s="172"/>
    </row>
    <row r="29" spans="1:17" ht="17.25" customHeight="1" x14ac:dyDescent="0.25">
      <c r="A29" s="466" t="s">
        <v>313</v>
      </c>
      <c r="B29" s="466"/>
      <c r="C29" s="466"/>
      <c r="D29" s="466"/>
      <c r="E29" s="466"/>
      <c r="F29" s="466"/>
      <c r="G29" s="466"/>
      <c r="H29" s="466"/>
      <c r="I29" s="466"/>
      <c r="J29" s="466"/>
      <c r="K29" s="466"/>
      <c r="L29" s="466"/>
      <c r="M29" s="466"/>
      <c r="N29" s="466"/>
      <c r="O29" s="466"/>
      <c r="P29" s="466"/>
      <c r="Q29" s="466"/>
    </row>
    <row r="30" spans="1:17" ht="9" customHeight="1" x14ac:dyDescent="0.25">
      <c r="A30" s="467" t="s">
        <v>336</v>
      </c>
      <c r="B30" s="467"/>
      <c r="C30" s="467"/>
      <c r="D30" s="467"/>
      <c r="E30" s="467"/>
      <c r="F30" s="467"/>
      <c r="G30" s="467"/>
      <c r="H30" s="467"/>
      <c r="I30" s="467"/>
      <c r="J30" s="467"/>
      <c r="K30" s="467"/>
      <c r="L30" s="467"/>
      <c r="M30" s="458"/>
      <c r="N30" s="458"/>
      <c r="O30" s="458"/>
      <c r="P30" s="458"/>
      <c r="Q30" s="458"/>
    </row>
    <row r="31" spans="1:17" ht="9" customHeight="1" x14ac:dyDescent="0.25">
      <c r="A31" s="467"/>
      <c r="B31" s="467"/>
      <c r="C31" s="467"/>
      <c r="D31" s="467"/>
      <c r="E31" s="467"/>
      <c r="F31" s="467"/>
      <c r="G31" s="467"/>
      <c r="H31" s="467"/>
      <c r="I31" s="467"/>
      <c r="J31" s="467"/>
      <c r="K31" s="467"/>
      <c r="L31" s="467"/>
      <c r="M31" s="467"/>
      <c r="N31" s="467"/>
      <c r="O31" s="467"/>
      <c r="P31" s="467"/>
      <c r="Q31" s="467"/>
    </row>
    <row r="32" spans="1:17" x14ac:dyDescent="0.25">
      <c r="B32" s="8"/>
      <c r="C32" s="8"/>
      <c r="D32" s="8"/>
      <c r="E32" s="8"/>
      <c r="F32" s="183"/>
    </row>
    <row r="33" spans="2:13" x14ac:dyDescent="0.25">
      <c r="B33" s="8"/>
      <c r="C33" s="9"/>
      <c r="D33" s="9"/>
    </row>
    <row r="34" spans="2:13" x14ac:dyDescent="0.25">
      <c r="B34" s="8"/>
      <c r="C34" s="8"/>
      <c r="D34" s="8"/>
    </row>
    <row r="35" spans="2:13" x14ac:dyDescent="0.25">
      <c r="B35" s="10"/>
      <c r="C35" s="10"/>
      <c r="D35" s="10"/>
    </row>
    <row r="48" spans="2:13" x14ac:dyDescent="0.25">
      <c r="J48" s="172" t="s">
        <v>54</v>
      </c>
      <c r="L48" s="172" t="s">
        <v>54</v>
      </c>
      <c r="M48" s="172" t="s">
        <v>54</v>
      </c>
    </row>
  </sheetData>
  <mergeCells count="4">
    <mergeCell ref="A29:Q29"/>
    <mergeCell ref="A31:Q31"/>
    <mergeCell ref="A30:L30"/>
    <mergeCell ref="A1:Q1"/>
  </mergeCells>
  <phoneticPr fontId="0" type="noConversion"/>
  <pageMargins left="1.1811023622047245" right="0.98425196850393704" top="0.98425196850393704" bottom="0.98425196850393704" header="0" footer="0"/>
  <pageSetup paperSize="9" orientation="landscape" horizontalDpi="1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autoPageBreaks="0"/>
  </sheetPr>
  <dimension ref="A1:K583"/>
  <sheetViews>
    <sheetView showGridLines="0" zoomScaleNormal="100" zoomScaleSheetLayoutView="100" workbookViewId="0">
      <selection sqref="A1:H1"/>
    </sheetView>
  </sheetViews>
  <sheetFormatPr baseColWidth="10" defaultColWidth="11.42578125" defaultRowHeight="20.25" customHeight="1" x14ac:dyDescent="0.2"/>
  <cols>
    <col min="1" max="1" width="12.42578125" style="213" customWidth="1"/>
    <col min="2" max="8" width="10.28515625" style="214" customWidth="1"/>
    <col min="9" max="9" width="8.42578125" style="2" customWidth="1"/>
    <col min="10" max="10" width="10.140625" customWidth="1"/>
  </cols>
  <sheetData>
    <row r="1" spans="1:11" s="14" customFormat="1" ht="14.1" customHeight="1" x14ac:dyDescent="0.2">
      <c r="A1" s="473" t="s">
        <v>247</v>
      </c>
      <c r="B1" s="473"/>
      <c r="C1" s="473"/>
      <c r="D1" s="473"/>
      <c r="E1" s="473"/>
      <c r="F1" s="473"/>
      <c r="G1" s="473"/>
      <c r="H1" s="473"/>
      <c r="I1" s="100"/>
    </row>
    <row r="2" spans="1:11" s="14" customFormat="1" ht="9" customHeight="1" x14ac:dyDescent="0.2">
      <c r="A2" s="185" t="s">
        <v>84</v>
      </c>
      <c r="B2" s="185"/>
      <c r="C2" s="185"/>
      <c r="D2" s="185"/>
      <c r="E2" s="185"/>
      <c r="F2" s="185"/>
      <c r="G2" s="185"/>
      <c r="H2" s="185"/>
      <c r="I2" s="101"/>
    </row>
    <row r="3" spans="1:11" s="4" customFormat="1" ht="5.0999999999999996" customHeight="1" x14ac:dyDescent="0.2">
      <c r="A3" s="186"/>
      <c r="B3" s="187"/>
      <c r="C3" s="187"/>
      <c r="D3" s="187"/>
      <c r="E3" s="187"/>
      <c r="F3" s="187"/>
      <c r="G3" s="187"/>
      <c r="H3" s="187"/>
      <c r="I3" s="23"/>
    </row>
    <row r="4" spans="1:11" s="18" customFormat="1" ht="37.5" customHeight="1" x14ac:dyDescent="0.2">
      <c r="A4" s="370" t="s">
        <v>243</v>
      </c>
      <c r="B4" s="188" t="s">
        <v>0</v>
      </c>
      <c r="C4" s="189" t="s">
        <v>80</v>
      </c>
      <c r="D4" s="189" t="s">
        <v>81</v>
      </c>
      <c r="E4" s="189" t="s">
        <v>82</v>
      </c>
      <c r="F4" s="189" t="s">
        <v>192</v>
      </c>
      <c r="G4" s="189" t="s">
        <v>83</v>
      </c>
      <c r="H4" s="189" t="s">
        <v>65</v>
      </c>
      <c r="I4" s="23"/>
    </row>
    <row r="5" spans="1:11" s="18" customFormat="1" ht="13.5" hidden="1" customHeight="1" x14ac:dyDescent="0.2">
      <c r="A5" s="190">
        <v>2013</v>
      </c>
      <c r="B5" s="191"/>
      <c r="C5" s="192"/>
      <c r="D5" s="192"/>
      <c r="E5" s="192"/>
      <c r="F5" s="192"/>
      <c r="G5" s="192"/>
      <c r="H5" s="192"/>
      <c r="I5" s="23"/>
    </row>
    <row r="6" spans="1:11" s="18" customFormat="1" ht="13.5" hidden="1" customHeight="1" x14ac:dyDescent="0.2">
      <c r="A6" s="190" t="s">
        <v>189</v>
      </c>
      <c r="B6" s="193">
        <v>10960604.606000006</v>
      </c>
      <c r="C6" s="193">
        <v>5558473.8760000067</v>
      </c>
      <c r="D6" s="193">
        <v>2108198</v>
      </c>
      <c r="E6" s="193">
        <v>2292132</v>
      </c>
      <c r="F6" s="193">
        <v>240280</v>
      </c>
      <c r="G6" s="193">
        <v>296005.73000000004</v>
      </c>
      <c r="H6" s="193">
        <v>465515</v>
      </c>
      <c r="I6" s="23"/>
      <c r="J6" s="15"/>
    </row>
    <row r="7" spans="1:11" s="18" customFormat="1" ht="20.25" hidden="1" customHeight="1" x14ac:dyDescent="0.2">
      <c r="A7" s="194" t="s">
        <v>45</v>
      </c>
      <c r="B7" s="195">
        <v>245913.60000000001</v>
      </c>
      <c r="C7" s="195">
        <v>166.60000000000002</v>
      </c>
      <c r="D7" s="195">
        <v>216161</v>
      </c>
      <c r="E7" s="195" t="s">
        <v>17</v>
      </c>
      <c r="F7" s="195">
        <v>29586</v>
      </c>
      <c r="G7" s="195" t="s">
        <v>17</v>
      </c>
      <c r="H7" s="195" t="s">
        <v>17</v>
      </c>
      <c r="I7" s="23"/>
      <c r="J7" s="15"/>
    </row>
    <row r="8" spans="1:11" s="13" customFormat="1" ht="20.25" hidden="1" customHeight="1" x14ac:dyDescent="0.2">
      <c r="A8" s="194" t="s">
        <v>27</v>
      </c>
      <c r="B8" s="195">
        <v>337123.4050000002</v>
      </c>
      <c r="C8" s="195">
        <v>187114.81500000018</v>
      </c>
      <c r="D8" s="195">
        <v>134072</v>
      </c>
      <c r="E8" s="195" t="s">
        <v>17</v>
      </c>
      <c r="F8" s="195" t="s">
        <v>17</v>
      </c>
      <c r="G8" s="195">
        <v>7404.59</v>
      </c>
      <c r="H8" s="195">
        <v>8532</v>
      </c>
      <c r="I8" s="23"/>
      <c r="J8" s="3"/>
      <c r="K8" s="15"/>
    </row>
    <row r="9" spans="1:11" s="13" customFormat="1" ht="20.25" hidden="1" customHeight="1" x14ac:dyDescent="0.2">
      <c r="A9" s="194" t="s">
        <v>28</v>
      </c>
      <c r="B9" s="195">
        <v>229067.61750000002</v>
      </c>
      <c r="C9" s="195">
        <v>65484.417500000003</v>
      </c>
      <c r="D9" s="195" t="s">
        <v>17</v>
      </c>
      <c r="E9" s="195">
        <v>162440</v>
      </c>
      <c r="F9" s="195" t="s">
        <v>17</v>
      </c>
      <c r="G9" s="195">
        <v>615.19999999999993</v>
      </c>
      <c r="H9" s="195">
        <v>528</v>
      </c>
      <c r="I9" s="23"/>
      <c r="J9" s="3"/>
      <c r="K9" s="9"/>
    </row>
    <row r="10" spans="1:11" s="13" customFormat="1" ht="20.25" hidden="1" customHeight="1" x14ac:dyDescent="0.2">
      <c r="A10" s="194" t="s">
        <v>29</v>
      </c>
      <c r="B10" s="195">
        <v>747484.5</v>
      </c>
      <c r="C10" s="195">
        <v>59.500000000000007</v>
      </c>
      <c r="D10" s="195" t="s">
        <v>17</v>
      </c>
      <c r="E10" s="195">
        <v>747362</v>
      </c>
      <c r="F10" s="195" t="s">
        <v>17</v>
      </c>
      <c r="G10" s="195" t="s">
        <v>17</v>
      </c>
      <c r="H10" s="195">
        <v>63</v>
      </c>
      <c r="I10" s="23"/>
      <c r="J10" s="19"/>
      <c r="K10" s="20"/>
    </row>
    <row r="11" spans="1:11" s="13" customFormat="1" ht="20.25" hidden="1" customHeight="1" x14ac:dyDescent="0.2">
      <c r="A11" s="194" t="s">
        <v>30</v>
      </c>
      <c r="B11" s="195">
        <v>307125.32499999978</v>
      </c>
      <c r="C11" s="195">
        <v>299236.60499999981</v>
      </c>
      <c r="D11" s="195" t="s">
        <v>17</v>
      </c>
      <c r="E11" s="195">
        <v>7008</v>
      </c>
      <c r="F11" s="195" t="s">
        <v>17</v>
      </c>
      <c r="G11" s="195">
        <v>314.71999999999997</v>
      </c>
      <c r="H11" s="195">
        <v>566</v>
      </c>
      <c r="I11" s="23"/>
      <c r="J11" s="21"/>
    </row>
    <row r="12" spans="1:11" s="13" customFormat="1" ht="20.25" hidden="1" customHeight="1" x14ac:dyDescent="0.2">
      <c r="A12" s="194" t="s">
        <v>31</v>
      </c>
      <c r="B12" s="195">
        <v>215546.80000000002</v>
      </c>
      <c r="C12" s="195">
        <v>2992.8500000000004</v>
      </c>
      <c r="D12" s="195">
        <v>208955</v>
      </c>
      <c r="E12" s="195" t="s">
        <v>17</v>
      </c>
      <c r="F12" s="195" t="s">
        <v>17</v>
      </c>
      <c r="G12" s="195">
        <v>457.95</v>
      </c>
      <c r="H12" s="195">
        <v>3141</v>
      </c>
      <c r="I12" s="23"/>
      <c r="J12" s="22"/>
    </row>
    <row r="13" spans="1:11" s="13" customFormat="1" ht="20.25" hidden="1" customHeight="1" x14ac:dyDescent="0.2">
      <c r="A13" s="194" t="s">
        <v>33</v>
      </c>
      <c r="B13" s="195">
        <v>526227.1</v>
      </c>
      <c r="C13" s="195">
        <v>549.1</v>
      </c>
      <c r="D13" s="195" t="s">
        <v>17</v>
      </c>
      <c r="E13" s="195">
        <v>525678</v>
      </c>
      <c r="F13" s="195" t="s">
        <v>17</v>
      </c>
      <c r="G13" s="195" t="s">
        <v>17</v>
      </c>
      <c r="H13" s="195" t="s">
        <v>17</v>
      </c>
      <c r="I13" s="23"/>
    </row>
    <row r="14" spans="1:11" s="13" customFormat="1" ht="20.25" hidden="1" customHeight="1" x14ac:dyDescent="0.2">
      <c r="A14" s="194" t="s">
        <v>50</v>
      </c>
      <c r="B14" s="195">
        <v>83341.522499999992</v>
      </c>
      <c r="C14" s="195">
        <v>83341.522499999992</v>
      </c>
      <c r="D14" s="195" t="s">
        <v>17</v>
      </c>
      <c r="E14" s="195" t="s">
        <v>17</v>
      </c>
      <c r="F14" s="195" t="s">
        <v>17</v>
      </c>
      <c r="G14" s="195" t="s">
        <v>17</v>
      </c>
      <c r="H14" s="195" t="s">
        <v>17</v>
      </c>
      <c r="I14" s="23"/>
    </row>
    <row r="15" spans="1:11" s="13" customFormat="1" ht="20.25" hidden="1" customHeight="1" x14ac:dyDescent="0.2">
      <c r="A15" s="194" t="s">
        <v>34</v>
      </c>
      <c r="B15" s="195">
        <v>209900.07500000013</v>
      </c>
      <c r="C15" s="195">
        <v>198292.84500000012</v>
      </c>
      <c r="D15" s="195" t="s">
        <v>17</v>
      </c>
      <c r="E15" s="195" t="s">
        <v>17</v>
      </c>
      <c r="F15" s="195" t="s">
        <v>17</v>
      </c>
      <c r="G15" s="195">
        <v>11003.23</v>
      </c>
      <c r="H15" s="195">
        <v>604</v>
      </c>
      <c r="I15" s="23"/>
    </row>
    <row r="16" spans="1:11" s="13" customFormat="1" ht="20.25" hidden="1" customHeight="1" x14ac:dyDescent="0.2">
      <c r="A16" s="194" t="s">
        <v>35</v>
      </c>
      <c r="B16" s="195">
        <v>528414.5475000001</v>
      </c>
      <c r="C16" s="195">
        <v>408251.12750000006</v>
      </c>
      <c r="D16" s="195" t="s">
        <v>17</v>
      </c>
      <c r="E16" s="195">
        <v>37160</v>
      </c>
      <c r="F16" s="195" t="s">
        <v>17</v>
      </c>
      <c r="G16" s="195">
        <v>68068.42</v>
      </c>
      <c r="H16" s="195">
        <v>14935</v>
      </c>
      <c r="I16" s="23"/>
    </row>
    <row r="17" spans="1:9" s="13" customFormat="1" ht="20.25" hidden="1" customHeight="1" x14ac:dyDescent="0.2">
      <c r="A17" s="194" t="s">
        <v>36</v>
      </c>
      <c r="B17" s="195">
        <v>545130.73200000066</v>
      </c>
      <c r="C17" s="195">
        <v>523738.05200000061</v>
      </c>
      <c r="D17" s="195" t="s">
        <v>17</v>
      </c>
      <c r="E17" s="195" t="s">
        <v>17</v>
      </c>
      <c r="F17" s="195" t="s">
        <v>17</v>
      </c>
      <c r="G17" s="195">
        <v>2173.6800000000003</v>
      </c>
      <c r="H17" s="195">
        <v>19219</v>
      </c>
      <c r="I17" s="23"/>
    </row>
    <row r="18" spans="1:9" s="13" customFormat="1" ht="20.25" hidden="1" customHeight="1" x14ac:dyDescent="0.2">
      <c r="A18" s="194" t="s">
        <v>37</v>
      </c>
      <c r="B18" s="195">
        <v>652776.40500000003</v>
      </c>
      <c r="C18" s="195">
        <v>941.375</v>
      </c>
      <c r="D18" s="195">
        <v>613992</v>
      </c>
      <c r="E18" s="195" t="s">
        <v>17</v>
      </c>
      <c r="F18" s="195" t="s">
        <v>17</v>
      </c>
      <c r="G18" s="195">
        <v>36304.03</v>
      </c>
      <c r="H18" s="195">
        <v>1539</v>
      </c>
      <c r="I18" s="23"/>
    </row>
    <row r="19" spans="1:9" s="13" customFormat="1" ht="20.25" hidden="1" customHeight="1" x14ac:dyDescent="0.2">
      <c r="A19" s="194" t="s">
        <v>38</v>
      </c>
      <c r="B19" s="195">
        <v>508380.52</v>
      </c>
      <c r="C19" s="195">
        <v>1468.8000000000002</v>
      </c>
      <c r="D19" s="195">
        <v>487093</v>
      </c>
      <c r="E19" s="195" t="s">
        <v>17</v>
      </c>
      <c r="F19" s="195" t="s">
        <v>17</v>
      </c>
      <c r="G19" s="195">
        <v>16644.72</v>
      </c>
      <c r="H19" s="195">
        <v>3174</v>
      </c>
      <c r="I19" s="23"/>
    </row>
    <row r="20" spans="1:9" s="13" customFormat="1" ht="20.25" hidden="1" customHeight="1" x14ac:dyDescent="0.2">
      <c r="A20" s="194" t="s">
        <v>39</v>
      </c>
      <c r="B20" s="195">
        <v>3978824.8340000045</v>
      </c>
      <c r="C20" s="195">
        <v>3443001.4640000043</v>
      </c>
      <c r="D20" s="195" t="s">
        <v>17</v>
      </c>
      <c r="E20" s="195">
        <v>951</v>
      </c>
      <c r="F20" s="195" t="s">
        <v>17</v>
      </c>
      <c r="G20" s="195">
        <v>146683.37</v>
      </c>
      <c r="H20" s="195">
        <v>388189</v>
      </c>
      <c r="I20" s="23"/>
    </row>
    <row r="21" spans="1:9" s="13" customFormat="1" ht="20.25" hidden="1" customHeight="1" x14ac:dyDescent="0.2">
      <c r="A21" s="194" t="s">
        <v>40</v>
      </c>
      <c r="B21" s="195">
        <v>125390.95000000003</v>
      </c>
      <c r="C21" s="195">
        <v>86122.170000000027</v>
      </c>
      <c r="D21" s="195" t="s">
        <v>17</v>
      </c>
      <c r="E21" s="195"/>
      <c r="F21" s="195">
        <v>35273</v>
      </c>
      <c r="G21" s="195">
        <v>3995.78</v>
      </c>
      <c r="H21" s="195" t="s">
        <v>17</v>
      </c>
      <c r="I21" s="23"/>
    </row>
    <row r="22" spans="1:9" s="13" customFormat="1" ht="20.25" hidden="1" customHeight="1" x14ac:dyDescent="0.2">
      <c r="A22" s="194" t="s">
        <v>51</v>
      </c>
      <c r="B22" s="195">
        <v>42811</v>
      </c>
      <c r="C22" s="195" t="s">
        <v>17</v>
      </c>
      <c r="D22" s="195" t="s">
        <v>17</v>
      </c>
      <c r="E22" s="195">
        <v>42811</v>
      </c>
      <c r="F22" s="195" t="s">
        <v>17</v>
      </c>
      <c r="G22" s="195" t="s">
        <v>17</v>
      </c>
      <c r="H22" s="195" t="s">
        <v>17</v>
      </c>
      <c r="I22" s="23"/>
    </row>
    <row r="23" spans="1:9" s="4" customFormat="1" ht="20.25" hidden="1" customHeight="1" x14ac:dyDescent="0.2">
      <c r="A23" s="194" t="s">
        <v>48</v>
      </c>
      <c r="B23" s="195">
        <v>96252.25</v>
      </c>
      <c r="C23" s="195">
        <v>38.25</v>
      </c>
      <c r="D23" s="195" t="s">
        <v>17</v>
      </c>
      <c r="E23" s="195">
        <v>96214</v>
      </c>
      <c r="F23" s="195" t="s">
        <v>17</v>
      </c>
      <c r="G23" s="195" t="s">
        <v>17</v>
      </c>
      <c r="H23" s="195" t="s">
        <v>17</v>
      </c>
      <c r="I23" s="23"/>
    </row>
    <row r="24" spans="1:9" s="4" customFormat="1" ht="20.25" hidden="1" customHeight="1" x14ac:dyDescent="0.2">
      <c r="A24" s="194" t="s">
        <v>41</v>
      </c>
      <c r="B24" s="195">
        <v>139457.10749999993</v>
      </c>
      <c r="C24" s="195">
        <v>131030.75749999992</v>
      </c>
      <c r="D24" s="195" t="s">
        <v>17</v>
      </c>
      <c r="E24" s="195" t="s">
        <v>17</v>
      </c>
      <c r="F24" s="195" t="s">
        <v>17</v>
      </c>
      <c r="G24" s="195">
        <v>26.35</v>
      </c>
      <c r="H24" s="195">
        <v>8400</v>
      </c>
      <c r="I24" s="23"/>
    </row>
    <row r="25" spans="1:9" s="4" customFormat="1" ht="20.25" hidden="1" customHeight="1" x14ac:dyDescent="0.2">
      <c r="A25" s="194" t="s">
        <v>42</v>
      </c>
      <c r="B25" s="195">
        <v>397544.3125</v>
      </c>
      <c r="C25" s="195">
        <v>3327.9625000000001</v>
      </c>
      <c r="D25" s="195">
        <v>391827</v>
      </c>
      <c r="E25" s="195" t="s">
        <v>17</v>
      </c>
      <c r="F25" s="195" t="s">
        <v>17</v>
      </c>
      <c r="G25" s="195">
        <v>1869.3500000000001</v>
      </c>
      <c r="H25" s="195">
        <v>520</v>
      </c>
      <c r="I25" s="23"/>
    </row>
    <row r="26" spans="1:9" s="4" customFormat="1" ht="13.5" hidden="1" customHeight="1" x14ac:dyDescent="0.2">
      <c r="A26" s="194" t="s">
        <v>43</v>
      </c>
      <c r="B26" s="195">
        <v>515920</v>
      </c>
      <c r="C26" s="195" t="s">
        <v>17</v>
      </c>
      <c r="D26" s="195" t="s">
        <v>17</v>
      </c>
      <c r="E26" s="195">
        <v>515920</v>
      </c>
      <c r="F26" s="195" t="s">
        <v>17</v>
      </c>
      <c r="G26" s="195" t="s">
        <v>17</v>
      </c>
      <c r="H26" s="195" t="s">
        <v>17</v>
      </c>
      <c r="I26" s="23"/>
    </row>
    <row r="27" spans="1:9" s="4" customFormat="1" ht="20.25" hidden="1" customHeight="1" x14ac:dyDescent="0.2">
      <c r="A27" s="194" t="s">
        <v>44</v>
      </c>
      <c r="B27" s="195">
        <v>196843.45</v>
      </c>
      <c r="C27" s="195">
        <v>19360.449999999997</v>
      </c>
      <c r="D27" s="195" t="s">
        <v>17</v>
      </c>
      <c r="E27" s="195" t="s">
        <v>17</v>
      </c>
      <c r="F27" s="195">
        <v>175421</v>
      </c>
      <c r="G27" s="195" t="s">
        <v>17</v>
      </c>
      <c r="H27" s="195">
        <v>2062</v>
      </c>
      <c r="I27" s="23"/>
    </row>
    <row r="28" spans="1:9" s="4" customFormat="1" ht="20.25" hidden="1" customHeight="1" x14ac:dyDescent="0.2">
      <c r="A28" s="194" t="s">
        <v>46</v>
      </c>
      <c r="B28" s="195">
        <v>165144.5675</v>
      </c>
      <c r="C28" s="195">
        <v>8556.567500000001</v>
      </c>
      <c r="D28" s="195" t="s">
        <v>17</v>
      </c>
      <c r="E28" s="195">
        <v>156588</v>
      </c>
      <c r="F28" s="195" t="s">
        <v>17</v>
      </c>
      <c r="G28" s="195" t="s">
        <v>17</v>
      </c>
      <c r="H28" s="195" t="s">
        <v>17</v>
      </c>
      <c r="I28" s="23"/>
    </row>
    <row r="29" spans="1:9" s="4" customFormat="1" ht="20.25" hidden="1" customHeight="1" x14ac:dyDescent="0.2">
      <c r="A29" s="194" t="s">
        <v>47</v>
      </c>
      <c r="B29" s="195">
        <v>56188.95</v>
      </c>
      <c r="C29" s="195">
        <v>90.95</v>
      </c>
      <c r="D29" s="195">
        <v>56098</v>
      </c>
      <c r="E29" s="195" t="s">
        <v>17</v>
      </c>
      <c r="F29" s="195" t="s">
        <v>17</v>
      </c>
      <c r="G29" s="195" t="s">
        <v>17</v>
      </c>
      <c r="H29" s="195" t="s">
        <v>17</v>
      </c>
      <c r="I29" s="23"/>
    </row>
    <row r="30" spans="1:9" s="4" customFormat="1" ht="12.75" hidden="1" customHeight="1" x14ac:dyDescent="0.2">
      <c r="A30" s="194" t="s">
        <v>49</v>
      </c>
      <c r="B30" s="195">
        <v>109795.03500000012</v>
      </c>
      <c r="C30" s="195">
        <v>95307.695000000123</v>
      </c>
      <c r="D30" s="195" t="s">
        <v>17</v>
      </c>
      <c r="E30" s="195" t="s">
        <v>17</v>
      </c>
      <c r="F30" s="195" t="s">
        <v>17</v>
      </c>
      <c r="G30" s="195">
        <v>444.34000000000003</v>
      </c>
      <c r="H30" s="195">
        <v>14043</v>
      </c>
      <c r="I30" s="23"/>
    </row>
    <row r="31" spans="1:9" s="4" customFormat="1" ht="13.5" hidden="1" customHeight="1" x14ac:dyDescent="0.2">
      <c r="A31" s="196" t="s">
        <v>60</v>
      </c>
      <c r="B31" s="195">
        <f>SUM(B7:B25,B27:B30)</f>
        <v>10444684.606000004</v>
      </c>
      <c r="C31" s="195">
        <f t="shared" ref="C31:H31" si="0">SUM(C7:C25,C27:C30)</f>
        <v>5558473.8760000067</v>
      </c>
      <c r="D31" s="195">
        <f t="shared" si="0"/>
        <v>2108198</v>
      </c>
      <c r="E31" s="195">
        <f t="shared" si="0"/>
        <v>1776212</v>
      </c>
      <c r="F31" s="195">
        <f t="shared" si="0"/>
        <v>240280</v>
      </c>
      <c r="G31" s="195">
        <f t="shared" si="0"/>
        <v>296005.73000000004</v>
      </c>
      <c r="H31" s="195">
        <f t="shared" si="0"/>
        <v>465515</v>
      </c>
      <c r="I31" s="23"/>
    </row>
    <row r="32" spans="1:9" s="4" customFormat="1" ht="17.45" hidden="1" customHeight="1" x14ac:dyDescent="0.2">
      <c r="A32" s="190">
        <v>2014</v>
      </c>
      <c r="B32" s="195"/>
      <c r="C32" s="195"/>
      <c r="D32" s="195"/>
      <c r="E32" s="195"/>
      <c r="F32" s="195"/>
      <c r="G32" s="195"/>
      <c r="H32" s="195"/>
      <c r="I32" s="23"/>
    </row>
    <row r="33" spans="1:9" s="4" customFormat="1" ht="17.45" hidden="1" customHeight="1" x14ac:dyDescent="0.2">
      <c r="A33" s="190" t="s">
        <v>224</v>
      </c>
      <c r="B33" s="193">
        <v>11039947</v>
      </c>
      <c r="C33" s="193">
        <v>5634703.3999999957</v>
      </c>
      <c r="D33" s="193">
        <v>2015714</v>
      </c>
      <c r="E33" s="193">
        <v>2293264</v>
      </c>
      <c r="F33" s="193">
        <v>286029</v>
      </c>
      <c r="G33" s="193">
        <v>386417.66249999998</v>
      </c>
      <c r="H33" s="193">
        <v>423819</v>
      </c>
      <c r="I33" s="23"/>
    </row>
    <row r="34" spans="1:9" s="4" customFormat="1" ht="18" hidden="1" customHeight="1" x14ac:dyDescent="0.2">
      <c r="A34" s="194" t="s">
        <v>45</v>
      </c>
      <c r="B34" s="195">
        <v>50659.49</v>
      </c>
      <c r="C34" s="195">
        <v>157.67500000000001</v>
      </c>
      <c r="D34" s="195">
        <v>21655.4925</v>
      </c>
      <c r="E34" s="195" t="s">
        <v>17</v>
      </c>
      <c r="F34" s="195">
        <v>28842.072499999998</v>
      </c>
      <c r="G34" s="195">
        <v>4.25</v>
      </c>
      <c r="H34" s="195" t="s">
        <v>17</v>
      </c>
      <c r="I34" s="23"/>
    </row>
    <row r="35" spans="1:9" s="4" customFormat="1" ht="18" hidden="1" customHeight="1" x14ac:dyDescent="0.2">
      <c r="A35" s="194" t="s">
        <v>27</v>
      </c>
      <c r="B35" s="195">
        <v>411218.79600000009</v>
      </c>
      <c r="C35" s="195">
        <v>186347.81600000008</v>
      </c>
      <c r="D35" s="195">
        <v>218312.38750000001</v>
      </c>
      <c r="E35" s="195" t="s">
        <v>17</v>
      </c>
      <c r="F35" s="195" t="s">
        <v>17</v>
      </c>
      <c r="G35" s="195">
        <v>3026.5924999999997</v>
      </c>
      <c r="H35" s="195">
        <v>3532</v>
      </c>
      <c r="I35" s="23"/>
    </row>
    <row r="36" spans="1:9" s="4" customFormat="1" ht="18" hidden="1" customHeight="1" x14ac:dyDescent="0.2">
      <c r="A36" s="194" t="s">
        <v>28</v>
      </c>
      <c r="B36" s="195">
        <v>257212.42550000004</v>
      </c>
      <c r="C36" s="195">
        <v>74570.843000000023</v>
      </c>
      <c r="D36" s="195" t="s">
        <v>17</v>
      </c>
      <c r="E36" s="195">
        <v>181982.79</v>
      </c>
      <c r="F36" s="195" t="s">
        <v>17</v>
      </c>
      <c r="G36" s="195">
        <v>628.79250000000002</v>
      </c>
      <c r="H36" s="195">
        <v>30</v>
      </c>
      <c r="I36" s="23"/>
    </row>
    <row r="37" spans="1:9" s="4" customFormat="1" ht="18" hidden="1" customHeight="1" x14ac:dyDescent="0.2">
      <c r="A37" s="194" t="s">
        <v>29</v>
      </c>
      <c r="B37" s="195">
        <v>788260.51500000001</v>
      </c>
      <c r="C37" s="195">
        <v>260.01500000000004</v>
      </c>
      <c r="D37" s="195" t="s">
        <v>17</v>
      </c>
      <c r="E37" s="195">
        <v>786649.5</v>
      </c>
      <c r="F37" s="195" t="s">
        <v>17</v>
      </c>
      <c r="G37" s="197">
        <v>0</v>
      </c>
      <c r="H37" s="195">
        <v>1351</v>
      </c>
      <c r="I37" s="23"/>
    </row>
    <row r="38" spans="1:9" s="4" customFormat="1" ht="18" hidden="1" customHeight="1" x14ac:dyDescent="0.2">
      <c r="A38" s="194" t="s">
        <v>30</v>
      </c>
      <c r="B38" s="195">
        <v>309526.70849999943</v>
      </c>
      <c r="C38" s="195">
        <v>295125.41849999945</v>
      </c>
      <c r="D38" s="195" t="s">
        <v>17</v>
      </c>
      <c r="E38" s="195">
        <v>13787.29</v>
      </c>
      <c r="F38" s="195" t="s">
        <v>17</v>
      </c>
      <c r="G38" s="197">
        <v>0</v>
      </c>
      <c r="H38" s="195">
        <v>614</v>
      </c>
      <c r="I38" s="23"/>
    </row>
    <row r="39" spans="1:9" s="4" customFormat="1" ht="18" hidden="1" customHeight="1" x14ac:dyDescent="0.2">
      <c r="A39" s="194" t="s">
        <v>31</v>
      </c>
      <c r="B39" s="195">
        <v>258696.44749999998</v>
      </c>
      <c r="C39" s="195">
        <v>2688.3375000000005</v>
      </c>
      <c r="D39" s="195">
        <v>204609.6875</v>
      </c>
      <c r="E39" s="195" t="s">
        <v>17</v>
      </c>
      <c r="F39" s="195">
        <v>27945.364999999994</v>
      </c>
      <c r="G39" s="195">
        <v>9110.0575000000008</v>
      </c>
      <c r="H39" s="195">
        <v>14343</v>
      </c>
      <c r="I39" s="23"/>
    </row>
    <row r="40" spans="1:9" s="4" customFormat="1" ht="18" hidden="1" customHeight="1" x14ac:dyDescent="0.2">
      <c r="A40" s="194" t="s">
        <v>33</v>
      </c>
      <c r="B40" s="195">
        <v>499835.56</v>
      </c>
      <c r="C40" s="195">
        <v>1018.3000000000001</v>
      </c>
      <c r="D40" s="195" t="s">
        <v>17</v>
      </c>
      <c r="E40" s="195">
        <v>497909.26</v>
      </c>
      <c r="F40" s="195" t="s">
        <v>17</v>
      </c>
      <c r="G40" s="197">
        <v>0</v>
      </c>
      <c r="H40" s="195">
        <v>908</v>
      </c>
      <c r="I40" s="23"/>
    </row>
    <row r="41" spans="1:9" s="4" customFormat="1" ht="18" hidden="1" customHeight="1" x14ac:dyDescent="0.2">
      <c r="A41" s="194" t="s">
        <v>50</v>
      </c>
      <c r="B41" s="195">
        <v>167392.84249999997</v>
      </c>
      <c r="C41" s="195">
        <v>167392.84249999997</v>
      </c>
      <c r="D41" s="195" t="s">
        <v>17</v>
      </c>
      <c r="E41" s="195" t="s">
        <v>17</v>
      </c>
      <c r="F41" s="195" t="s">
        <v>17</v>
      </c>
      <c r="G41" s="197">
        <v>0</v>
      </c>
      <c r="H41" s="197" t="s">
        <v>17</v>
      </c>
      <c r="I41" s="23"/>
    </row>
    <row r="42" spans="1:9" s="4" customFormat="1" ht="18" hidden="1" customHeight="1" x14ac:dyDescent="0.2">
      <c r="A42" s="194" t="s">
        <v>34</v>
      </c>
      <c r="B42" s="195">
        <v>263518.30750000011</v>
      </c>
      <c r="C42" s="195">
        <v>254828.8600000001</v>
      </c>
      <c r="D42" s="195" t="s">
        <v>17</v>
      </c>
      <c r="E42" s="195" t="s">
        <v>17</v>
      </c>
      <c r="F42" s="195" t="s">
        <v>17</v>
      </c>
      <c r="G42" s="195">
        <v>7955.4475000000002</v>
      </c>
      <c r="H42" s="195">
        <v>734</v>
      </c>
      <c r="I42" s="23"/>
    </row>
    <row r="43" spans="1:9" s="4" customFormat="1" ht="18" hidden="1" customHeight="1" x14ac:dyDescent="0.2">
      <c r="A43" s="194" t="s">
        <v>35</v>
      </c>
      <c r="B43" s="195">
        <v>500708.19500000367</v>
      </c>
      <c r="C43" s="195">
        <v>397147.42500000371</v>
      </c>
      <c r="D43" s="195" t="s">
        <v>17</v>
      </c>
      <c r="E43" s="195">
        <v>34561.660000000003</v>
      </c>
      <c r="F43" s="195" t="s">
        <v>17</v>
      </c>
      <c r="G43" s="195">
        <v>64877.11</v>
      </c>
      <c r="H43" s="195">
        <v>4122</v>
      </c>
      <c r="I43" s="23"/>
    </row>
    <row r="44" spans="1:9" s="4" customFormat="1" ht="18" hidden="1" customHeight="1" x14ac:dyDescent="0.2">
      <c r="A44" s="194" t="s">
        <v>36</v>
      </c>
      <c r="B44" s="195">
        <v>582029.03200000222</v>
      </c>
      <c r="C44" s="195">
        <v>567630.22700000217</v>
      </c>
      <c r="D44" s="195" t="s">
        <v>17</v>
      </c>
      <c r="E44" s="195" t="s">
        <v>17</v>
      </c>
      <c r="F44" s="195" t="s">
        <v>17</v>
      </c>
      <c r="G44" s="195">
        <v>2195.8050000000003</v>
      </c>
      <c r="H44" s="195">
        <v>12203</v>
      </c>
      <c r="I44" s="23"/>
    </row>
    <row r="45" spans="1:9" s="4" customFormat="1" ht="18" hidden="1" customHeight="1" x14ac:dyDescent="0.2">
      <c r="A45" s="194" t="s">
        <v>37</v>
      </c>
      <c r="B45" s="195">
        <v>691172.54000000015</v>
      </c>
      <c r="C45" s="195">
        <v>1394.4975000000002</v>
      </c>
      <c r="D45" s="195">
        <v>637757.24000000011</v>
      </c>
      <c r="E45" s="195" t="s">
        <v>17</v>
      </c>
      <c r="F45" s="195" t="s">
        <v>17</v>
      </c>
      <c r="G45" s="195">
        <v>49983.802499999998</v>
      </c>
      <c r="H45" s="195">
        <v>2037</v>
      </c>
      <c r="I45" s="23"/>
    </row>
    <row r="46" spans="1:9" s="4" customFormat="1" ht="18" hidden="1" customHeight="1" x14ac:dyDescent="0.2">
      <c r="A46" s="194" t="s">
        <v>38</v>
      </c>
      <c r="B46" s="195">
        <v>493263.38</v>
      </c>
      <c r="C46" s="195">
        <v>594.45749999999998</v>
      </c>
      <c r="D46" s="195">
        <v>475920.43</v>
      </c>
      <c r="E46" s="195" t="s">
        <v>17</v>
      </c>
      <c r="F46" s="195" t="s">
        <v>17</v>
      </c>
      <c r="G46" s="195">
        <v>15777.4925</v>
      </c>
      <c r="H46" s="195">
        <v>971</v>
      </c>
      <c r="I46" s="23"/>
    </row>
    <row r="47" spans="1:9" s="4" customFormat="1" ht="18" hidden="1" customHeight="1" x14ac:dyDescent="0.2">
      <c r="A47" s="194" t="s">
        <v>39</v>
      </c>
      <c r="B47" s="195">
        <v>3950379.2194999903</v>
      </c>
      <c r="C47" s="195">
        <v>3368624.8244999903</v>
      </c>
      <c r="D47" s="195" t="s">
        <v>17</v>
      </c>
      <c r="E47" s="195" t="s">
        <v>17</v>
      </c>
      <c r="F47" s="195" t="s">
        <v>17</v>
      </c>
      <c r="G47" s="195">
        <v>215442.39499999999</v>
      </c>
      <c r="H47" s="195">
        <v>366312</v>
      </c>
      <c r="I47" s="23"/>
    </row>
    <row r="48" spans="1:9" s="4" customFormat="1" ht="18" hidden="1" customHeight="1" x14ac:dyDescent="0.2">
      <c r="A48" s="194" t="s">
        <v>40</v>
      </c>
      <c r="B48" s="195">
        <v>133857.35800000001</v>
      </c>
      <c r="C48" s="195">
        <v>81599.448000000004</v>
      </c>
      <c r="D48" s="195" t="s">
        <v>17</v>
      </c>
      <c r="E48" s="195" t="s">
        <v>17</v>
      </c>
      <c r="F48" s="195">
        <v>43114.975000000006</v>
      </c>
      <c r="G48" s="195">
        <v>8334.9349999999995</v>
      </c>
      <c r="H48" s="195">
        <v>808</v>
      </c>
      <c r="I48" s="23"/>
    </row>
    <row r="49" spans="1:9" s="4" customFormat="1" ht="18" hidden="1" customHeight="1" x14ac:dyDescent="0.2">
      <c r="A49" s="194" t="s">
        <v>51</v>
      </c>
      <c r="B49" s="195">
        <v>45919.08</v>
      </c>
      <c r="C49" s="195" t="s">
        <v>17</v>
      </c>
      <c r="D49" s="195" t="s">
        <v>17</v>
      </c>
      <c r="E49" s="195">
        <v>45919.08</v>
      </c>
      <c r="F49" s="195" t="s">
        <v>17</v>
      </c>
      <c r="G49" s="197">
        <v>0</v>
      </c>
      <c r="H49" s="197" t="s">
        <v>17</v>
      </c>
      <c r="I49" s="23"/>
    </row>
    <row r="50" spans="1:9" s="4" customFormat="1" ht="18" hidden="1" customHeight="1" x14ac:dyDescent="0.2">
      <c r="A50" s="194" t="s">
        <v>48</v>
      </c>
      <c r="B50" s="195">
        <v>92184.085000000006</v>
      </c>
      <c r="C50" s="195">
        <v>17.425000000000004</v>
      </c>
      <c r="D50" s="195" t="s">
        <v>17</v>
      </c>
      <c r="E50" s="195">
        <v>92166.66</v>
      </c>
      <c r="F50" s="195" t="s">
        <v>17</v>
      </c>
      <c r="G50" s="197">
        <v>0</v>
      </c>
      <c r="H50" s="197" t="s">
        <v>17</v>
      </c>
      <c r="I50" s="23"/>
    </row>
    <row r="51" spans="1:9" s="4" customFormat="1" ht="18" hidden="1" customHeight="1" x14ac:dyDescent="0.2">
      <c r="A51" s="194" t="s">
        <v>41</v>
      </c>
      <c r="B51" s="195">
        <v>118537.98499999996</v>
      </c>
      <c r="C51" s="195">
        <v>115825.03499999996</v>
      </c>
      <c r="D51" s="195" t="s">
        <v>17</v>
      </c>
      <c r="E51" s="195" t="s">
        <v>17</v>
      </c>
      <c r="F51" s="195" t="s">
        <v>17</v>
      </c>
      <c r="G51" s="195">
        <v>73.95</v>
      </c>
      <c r="H51" s="195">
        <v>2639</v>
      </c>
      <c r="I51" s="23"/>
    </row>
    <row r="52" spans="1:9" s="4" customFormat="1" ht="18" hidden="1" customHeight="1" x14ac:dyDescent="0.2">
      <c r="A52" s="194" t="s">
        <v>42</v>
      </c>
      <c r="B52" s="195">
        <v>408988.09249999997</v>
      </c>
      <c r="C52" s="195">
        <v>1141.125</v>
      </c>
      <c r="D52" s="195">
        <v>399630.72499999998</v>
      </c>
      <c r="E52" s="195" t="s">
        <v>17</v>
      </c>
      <c r="F52" s="195" t="s">
        <v>17</v>
      </c>
      <c r="G52" s="195">
        <v>7902.2424999999994</v>
      </c>
      <c r="H52" s="195">
        <v>314</v>
      </c>
      <c r="I52" s="23"/>
    </row>
    <row r="53" spans="1:9" s="4" customFormat="1" ht="17.45" hidden="1" customHeight="1" x14ac:dyDescent="0.2">
      <c r="A53" s="194" t="s">
        <v>43</v>
      </c>
      <c r="B53" s="195">
        <v>498262</v>
      </c>
      <c r="C53" s="195" t="s">
        <v>17</v>
      </c>
      <c r="D53" s="195" t="s">
        <v>17</v>
      </c>
      <c r="E53" s="195">
        <v>498262</v>
      </c>
      <c r="F53" s="195" t="s">
        <v>17</v>
      </c>
      <c r="G53" s="197">
        <v>0</v>
      </c>
      <c r="H53" s="197" t="s">
        <v>17</v>
      </c>
      <c r="I53" s="23"/>
    </row>
    <row r="54" spans="1:9" s="4" customFormat="1" ht="18" hidden="1" customHeight="1" x14ac:dyDescent="0.2">
      <c r="A54" s="194" t="s">
        <v>44</v>
      </c>
      <c r="B54" s="195">
        <v>204591.13999999996</v>
      </c>
      <c r="C54" s="195">
        <v>13434.207499999999</v>
      </c>
      <c r="D54" s="195" t="s">
        <v>17</v>
      </c>
      <c r="E54" s="195" t="s">
        <v>17</v>
      </c>
      <c r="F54" s="195">
        <v>186383.93249999997</v>
      </c>
      <c r="G54" s="197">
        <v>0</v>
      </c>
      <c r="H54" s="195">
        <v>4773</v>
      </c>
      <c r="I54" s="23"/>
    </row>
    <row r="55" spans="1:9" s="4" customFormat="1" ht="18" hidden="1" customHeight="1" x14ac:dyDescent="0.2">
      <c r="A55" s="194" t="s">
        <v>46</v>
      </c>
      <c r="B55" s="195">
        <v>143721.8505</v>
      </c>
      <c r="C55" s="195">
        <v>7211.9105000000009</v>
      </c>
      <c r="D55" s="195" t="s">
        <v>17</v>
      </c>
      <c r="E55" s="195">
        <v>136509.94</v>
      </c>
      <c r="F55" s="195" t="s">
        <v>17</v>
      </c>
      <c r="G55" s="197">
        <v>0</v>
      </c>
      <c r="H55" s="197" t="s">
        <v>17</v>
      </c>
      <c r="I55" s="23"/>
    </row>
    <row r="56" spans="1:9" s="4" customFormat="1" ht="18" hidden="1" customHeight="1" x14ac:dyDescent="0.2">
      <c r="A56" s="194" t="s">
        <v>47</v>
      </c>
      <c r="B56" s="195">
        <v>57429.247499999998</v>
      </c>
      <c r="C56" s="195">
        <v>170</v>
      </c>
      <c r="D56" s="195">
        <v>57259.247499999998</v>
      </c>
      <c r="E56" s="195" t="s">
        <v>17</v>
      </c>
      <c r="F56" s="195" t="s">
        <v>17</v>
      </c>
      <c r="G56" s="197">
        <v>0</v>
      </c>
      <c r="H56" s="197" t="s">
        <v>17</v>
      </c>
      <c r="I56" s="23"/>
    </row>
    <row r="57" spans="1:9" s="4" customFormat="1" ht="18" hidden="1" customHeight="1" x14ac:dyDescent="0.2">
      <c r="A57" s="194" t="s">
        <v>49</v>
      </c>
      <c r="B57" s="195">
        <v>106755.49999999997</v>
      </c>
      <c r="C57" s="195">
        <v>97522.709999999977</v>
      </c>
      <c r="D57" s="195" t="s">
        <v>17</v>
      </c>
      <c r="E57" s="195" t="s">
        <v>17</v>
      </c>
      <c r="F57" s="195" t="s">
        <v>17</v>
      </c>
      <c r="G57" s="197">
        <v>1104.79</v>
      </c>
      <c r="H57" s="197">
        <v>8128</v>
      </c>
      <c r="I57" s="23"/>
    </row>
    <row r="58" spans="1:9" s="4" customFormat="1" ht="17.45" hidden="1" customHeight="1" x14ac:dyDescent="0.2">
      <c r="A58" s="196" t="s">
        <v>60</v>
      </c>
      <c r="B58" s="195">
        <f>SUM(B34:B52,B54:B57)</f>
        <v>10535857.797499996</v>
      </c>
      <c r="C58" s="195">
        <f t="shared" ref="C58:H58" si="1">SUM(C34:C52,C54:C57)</f>
        <v>5634703.3999999957</v>
      </c>
      <c r="D58" s="195">
        <f t="shared" si="1"/>
        <v>2015145.21</v>
      </c>
      <c r="E58" s="195">
        <f t="shared" si="1"/>
        <v>1789486.18</v>
      </c>
      <c r="F58" s="195">
        <v>286029</v>
      </c>
      <c r="G58" s="195">
        <f t="shared" si="1"/>
        <v>386417.66249999998</v>
      </c>
      <c r="H58" s="195">
        <f t="shared" si="1"/>
        <v>423819</v>
      </c>
      <c r="I58" s="23"/>
    </row>
    <row r="59" spans="1:9" s="4" customFormat="1" ht="17.45" hidden="1" customHeight="1" x14ac:dyDescent="0.2">
      <c r="A59" s="190">
        <v>2015</v>
      </c>
      <c r="B59" s="195"/>
      <c r="C59" s="195"/>
      <c r="D59" s="195"/>
      <c r="E59" s="195"/>
      <c r="F59" s="195"/>
      <c r="G59" s="195"/>
      <c r="H59" s="195"/>
      <c r="I59" s="23"/>
    </row>
    <row r="60" spans="1:9" s="4" customFormat="1" ht="17.45" hidden="1" customHeight="1" x14ac:dyDescent="0.2">
      <c r="A60" s="190" t="s">
        <v>224</v>
      </c>
      <c r="B60" s="198">
        <v>11019827</v>
      </c>
      <c r="C60" s="198">
        <v>5457810</v>
      </c>
      <c r="D60" s="198">
        <v>2016627</v>
      </c>
      <c r="E60" s="198">
        <v>2122244</v>
      </c>
      <c r="F60" s="198">
        <v>278414</v>
      </c>
      <c r="G60" s="198">
        <v>350214</v>
      </c>
      <c r="H60" s="198">
        <v>794517</v>
      </c>
      <c r="I60" s="23"/>
    </row>
    <row r="61" spans="1:9" s="4" customFormat="1" ht="18" hidden="1" customHeight="1" x14ac:dyDescent="0.2">
      <c r="A61" s="194" t="s">
        <v>45</v>
      </c>
      <c r="B61" s="199">
        <f>SUM(C61:H61)</f>
        <v>67232.127500000002</v>
      </c>
      <c r="C61" s="199">
        <v>369.75</v>
      </c>
      <c r="D61" s="199">
        <v>34213.377499999995</v>
      </c>
      <c r="E61" s="200">
        <v>0</v>
      </c>
      <c r="F61" s="199">
        <v>32649</v>
      </c>
      <c r="G61" s="200">
        <v>0</v>
      </c>
      <c r="H61" s="199" t="s">
        <v>17</v>
      </c>
      <c r="I61" s="23"/>
    </row>
    <row r="62" spans="1:9" s="4" customFormat="1" ht="18" hidden="1" customHeight="1" x14ac:dyDescent="0.2">
      <c r="A62" s="194" t="s">
        <v>27</v>
      </c>
      <c r="B62" s="199">
        <f t="shared" ref="B62:B84" si="2">SUM(C62:H62)</f>
        <v>329582.30350000004</v>
      </c>
      <c r="C62" s="199">
        <v>158324.29</v>
      </c>
      <c r="D62" s="199">
        <v>164265.29250000001</v>
      </c>
      <c r="E62" s="200">
        <v>0</v>
      </c>
      <c r="F62" s="200">
        <v>0</v>
      </c>
      <c r="G62" s="199">
        <v>3231.5299999999997</v>
      </c>
      <c r="H62" s="199">
        <v>3761.1909999999998</v>
      </c>
      <c r="I62" s="23"/>
    </row>
    <row r="63" spans="1:9" s="4" customFormat="1" ht="18" hidden="1" customHeight="1" x14ac:dyDescent="0.2">
      <c r="A63" s="194" t="s">
        <v>28</v>
      </c>
      <c r="B63" s="199">
        <f t="shared" si="2"/>
        <v>212368.72050000002</v>
      </c>
      <c r="C63" s="199">
        <v>78513.182499999995</v>
      </c>
      <c r="D63" s="199" t="s">
        <v>17</v>
      </c>
      <c r="E63" s="199">
        <v>133684.26300000004</v>
      </c>
      <c r="F63" s="200">
        <v>0</v>
      </c>
      <c r="G63" s="199">
        <v>171.27500000000001</v>
      </c>
      <c r="H63" s="199" t="s">
        <v>17</v>
      </c>
      <c r="I63" s="23"/>
    </row>
    <row r="64" spans="1:9" s="4" customFormat="1" ht="18" hidden="1" customHeight="1" x14ac:dyDescent="0.2">
      <c r="A64" s="194" t="s">
        <v>29</v>
      </c>
      <c r="B64" s="199">
        <f t="shared" si="2"/>
        <v>747419.85099999979</v>
      </c>
      <c r="C64" s="199">
        <v>0.63750000000000007</v>
      </c>
      <c r="D64" s="199" t="s">
        <v>17</v>
      </c>
      <c r="E64" s="199">
        <v>747419.17099999986</v>
      </c>
      <c r="F64" s="200">
        <v>0</v>
      </c>
      <c r="G64" s="200">
        <v>4.2500000000000003E-2</v>
      </c>
      <c r="H64" s="199" t="s">
        <v>17</v>
      </c>
      <c r="I64" s="23"/>
    </row>
    <row r="65" spans="1:9" s="4" customFormat="1" ht="18" hidden="1" customHeight="1" x14ac:dyDescent="0.2">
      <c r="A65" s="194" t="s">
        <v>30</v>
      </c>
      <c r="B65" s="199">
        <f t="shared" si="2"/>
        <v>322072.9915</v>
      </c>
      <c r="C65" s="199">
        <v>302204.88999999996</v>
      </c>
      <c r="D65" s="199" t="s">
        <v>17</v>
      </c>
      <c r="E65" s="199">
        <v>12979.229500000001</v>
      </c>
      <c r="F65" s="200">
        <v>0</v>
      </c>
      <c r="G65" s="200">
        <v>209.52500000000001</v>
      </c>
      <c r="H65" s="199">
        <v>6679.3469999999897</v>
      </c>
      <c r="I65" s="23"/>
    </row>
    <row r="66" spans="1:9" s="4" customFormat="1" ht="18" hidden="1" customHeight="1" x14ac:dyDescent="0.2">
      <c r="A66" s="194" t="s">
        <v>31</v>
      </c>
      <c r="B66" s="199">
        <f t="shared" si="2"/>
        <v>260867.77399999998</v>
      </c>
      <c r="C66" s="199">
        <v>104.55</v>
      </c>
      <c r="D66" s="199">
        <v>226361.0675</v>
      </c>
      <c r="E66" s="200">
        <v>0</v>
      </c>
      <c r="F66" s="199">
        <v>9983</v>
      </c>
      <c r="G66" s="199">
        <v>11276.8225</v>
      </c>
      <c r="H66" s="199">
        <v>13142.333999999975</v>
      </c>
      <c r="I66" s="23"/>
    </row>
    <row r="67" spans="1:9" s="4" customFormat="1" ht="18" hidden="1" customHeight="1" x14ac:dyDescent="0.2">
      <c r="A67" s="194" t="s">
        <v>33</v>
      </c>
      <c r="B67" s="199">
        <f t="shared" si="2"/>
        <v>416097.9470000001</v>
      </c>
      <c r="C67" s="199">
        <v>1280.9500000000003</v>
      </c>
      <c r="D67" s="199" t="s">
        <v>17</v>
      </c>
      <c r="E67" s="199">
        <v>414816.99700000009</v>
      </c>
      <c r="F67" s="200">
        <v>0</v>
      </c>
      <c r="G67" s="200">
        <v>0</v>
      </c>
      <c r="H67" s="199" t="s">
        <v>17</v>
      </c>
      <c r="I67" s="23"/>
    </row>
    <row r="68" spans="1:9" s="4" customFormat="1" ht="18" hidden="1" customHeight="1" x14ac:dyDescent="0.2">
      <c r="A68" s="194" t="s">
        <v>50</v>
      </c>
      <c r="B68" s="199">
        <f t="shared" si="2"/>
        <v>182010.69249999998</v>
      </c>
      <c r="C68" s="199">
        <v>180902.75999999998</v>
      </c>
      <c r="D68" s="199" t="s">
        <v>17</v>
      </c>
      <c r="E68" s="200">
        <v>0</v>
      </c>
      <c r="F68" s="200">
        <v>0</v>
      </c>
      <c r="G68" s="200">
        <v>951.53250000000003</v>
      </c>
      <c r="H68" s="200">
        <v>156.4</v>
      </c>
      <c r="I68" s="23"/>
    </row>
    <row r="69" spans="1:9" s="4" customFormat="1" ht="18" hidden="1" customHeight="1" x14ac:dyDescent="0.2">
      <c r="A69" s="194" t="s">
        <v>34</v>
      </c>
      <c r="B69" s="199">
        <f t="shared" si="2"/>
        <v>272262.93500000006</v>
      </c>
      <c r="C69" s="199">
        <v>255054.98750000002</v>
      </c>
      <c r="D69" s="199" t="s">
        <v>17</v>
      </c>
      <c r="E69" s="200">
        <v>0</v>
      </c>
      <c r="F69" s="200">
        <v>0</v>
      </c>
      <c r="G69" s="199">
        <v>10579.992500000002</v>
      </c>
      <c r="H69" s="199">
        <v>6627.9549999999999</v>
      </c>
      <c r="I69" s="23"/>
    </row>
    <row r="70" spans="1:9" s="4" customFormat="1" ht="18" hidden="1" customHeight="1" x14ac:dyDescent="0.2">
      <c r="A70" s="194" t="s">
        <v>35</v>
      </c>
      <c r="B70" s="199">
        <f t="shared" si="2"/>
        <v>511481.62900000007</v>
      </c>
      <c r="C70" s="199">
        <v>426965.70500000007</v>
      </c>
      <c r="D70" s="199" t="s">
        <v>17</v>
      </c>
      <c r="E70" s="199">
        <v>44828.642</v>
      </c>
      <c r="F70" s="200">
        <v>0</v>
      </c>
      <c r="G70" s="199">
        <v>34135.490000000005</v>
      </c>
      <c r="H70" s="199">
        <v>5551.7920000000004</v>
      </c>
      <c r="I70" s="23"/>
    </row>
    <row r="71" spans="1:9" s="4" customFormat="1" ht="18" hidden="1" customHeight="1" x14ac:dyDescent="0.2">
      <c r="A71" s="194" t="s">
        <v>36</v>
      </c>
      <c r="B71" s="199">
        <f t="shared" si="2"/>
        <v>633306.9095000003</v>
      </c>
      <c r="C71" s="199">
        <v>609297.42000000027</v>
      </c>
      <c r="D71" s="199" t="s">
        <v>17</v>
      </c>
      <c r="E71" s="200">
        <v>0</v>
      </c>
      <c r="F71" s="200">
        <v>0</v>
      </c>
      <c r="G71" s="199">
        <v>6476.1075000000001</v>
      </c>
      <c r="H71" s="199">
        <v>17533.382000000001</v>
      </c>
      <c r="I71" s="23"/>
    </row>
    <row r="72" spans="1:9" s="4" customFormat="1" ht="18" hidden="1" customHeight="1" x14ac:dyDescent="0.2">
      <c r="A72" s="194" t="s">
        <v>37</v>
      </c>
      <c r="B72" s="199">
        <f t="shared" si="2"/>
        <v>660852.70144999993</v>
      </c>
      <c r="C72" s="199">
        <v>924.39750000000004</v>
      </c>
      <c r="D72" s="199">
        <v>613055.14249999996</v>
      </c>
      <c r="E72" s="200">
        <v>0</v>
      </c>
      <c r="F72" s="200">
        <v>0</v>
      </c>
      <c r="G72" s="199">
        <v>39598.845450000001</v>
      </c>
      <c r="H72" s="199">
        <v>7274.3160000000007</v>
      </c>
      <c r="I72" s="23"/>
    </row>
    <row r="73" spans="1:9" s="4" customFormat="1" ht="18" hidden="1" customHeight="1" x14ac:dyDescent="0.2">
      <c r="A73" s="194" t="s">
        <v>38</v>
      </c>
      <c r="B73" s="199">
        <f t="shared" si="2"/>
        <v>545032.79599999997</v>
      </c>
      <c r="C73" s="199">
        <v>296.13</v>
      </c>
      <c r="D73" s="199">
        <v>501870.33750000002</v>
      </c>
      <c r="E73" s="200">
        <v>0</v>
      </c>
      <c r="F73" s="200">
        <v>0</v>
      </c>
      <c r="G73" s="199">
        <v>39253.892499999994</v>
      </c>
      <c r="H73" s="199">
        <v>3612.4360000000001</v>
      </c>
      <c r="I73" s="23"/>
    </row>
    <row r="74" spans="1:9" s="4" customFormat="1" ht="18" hidden="1" customHeight="1" x14ac:dyDescent="0.2">
      <c r="A74" s="194" t="s">
        <v>39</v>
      </c>
      <c r="B74" s="199">
        <f t="shared" si="2"/>
        <v>3797460.0595000004</v>
      </c>
      <c r="C74" s="199">
        <v>3171622.5725000007</v>
      </c>
      <c r="D74" s="199" t="s">
        <v>17</v>
      </c>
      <c r="E74" s="200">
        <v>0</v>
      </c>
      <c r="F74" s="200">
        <v>0</v>
      </c>
      <c r="G74" s="199">
        <v>162433.63500000001</v>
      </c>
      <c r="H74" s="199">
        <v>463403.85200000001</v>
      </c>
      <c r="I74" s="23"/>
    </row>
    <row r="75" spans="1:9" s="4" customFormat="1" ht="18" hidden="1" customHeight="1" x14ac:dyDescent="0.2">
      <c r="A75" s="194" t="s">
        <v>40</v>
      </c>
      <c r="B75" s="199">
        <f t="shared" si="2"/>
        <v>127185.00749999998</v>
      </c>
      <c r="C75" s="199">
        <v>64919.174999999988</v>
      </c>
      <c r="D75" s="199">
        <v>31.28</v>
      </c>
      <c r="E75" s="200">
        <v>0</v>
      </c>
      <c r="F75" s="199">
        <v>44367</v>
      </c>
      <c r="G75" s="199">
        <v>17867.552499999998</v>
      </c>
      <c r="H75" s="199" t="s">
        <v>17</v>
      </c>
      <c r="I75" s="23"/>
    </row>
    <row r="76" spans="1:9" s="4" customFormat="1" ht="18" hidden="1" customHeight="1" x14ac:dyDescent="0.2">
      <c r="A76" s="194" t="s">
        <v>51</v>
      </c>
      <c r="B76" s="199">
        <f t="shared" si="2"/>
        <v>41733.024999999994</v>
      </c>
      <c r="C76" s="200">
        <v>0</v>
      </c>
      <c r="D76" s="199" t="s">
        <v>17</v>
      </c>
      <c r="E76" s="199">
        <v>41733.024999999994</v>
      </c>
      <c r="F76" s="200">
        <v>0</v>
      </c>
      <c r="G76" s="200">
        <v>0</v>
      </c>
      <c r="H76" s="200">
        <v>0</v>
      </c>
      <c r="I76" s="23"/>
    </row>
    <row r="77" spans="1:9" s="4" customFormat="1" ht="18" hidden="1" customHeight="1" x14ac:dyDescent="0.2">
      <c r="A77" s="194" t="s">
        <v>48</v>
      </c>
      <c r="B77" s="199">
        <f t="shared" si="2"/>
        <v>103692.77599999995</v>
      </c>
      <c r="C77" s="200">
        <v>0</v>
      </c>
      <c r="D77" s="199" t="s">
        <v>17</v>
      </c>
      <c r="E77" s="199">
        <v>103692.77599999995</v>
      </c>
      <c r="F77" s="200">
        <v>0</v>
      </c>
      <c r="G77" s="200">
        <v>0</v>
      </c>
      <c r="H77" s="200">
        <v>0</v>
      </c>
      <c r="I77" s="23"/>
    </row>
    <row r="78" spans="1:9" s="4" customFormat="1" ht="18" hidden="1" customHeight="1" x14ac:dyDescent="0.2">
      <c r="A78" s="194" t="s">
        <v>41</v>
      </c>
      <c r="B78" s="199">
        <f t="shared" si="2"/>
        <v>100392.808</v>
      </c>
      <c r="C78" s="199">
        <v>97500.065000000002</v>
      </c>
      <c r="D78" s="199" t="s">
        <v>17</v>
      </c>
      <c r="E78" s="200">
        <v>0</v>
      </c>
      <c r="F78" s="200">
        <v>0</v>
      </c>
      <c r="G78" s="199">
        <v>164.98500000000001</v>
      </c>
      <c r="H78" s="199">
        <v>2727.7579999999998</v>
      </c>
      <c r="I78" s="23"/>
    </row>
    <row r="79" spans="1:9" s="4" customFormat="1" ht="12.75" hidden="1" x14ac:dyDescent="0.2">
      <c r="A79" s="194" t="s">
        <v>42</v>
      </c>
      <c r="B79" s="199">
        <f t="shared" si="2"/>
        <v>444492.13250000012</v>
      </c>
      <c r="C79" s="199">
        <v>722.96750000000009</v>
      </c>
      <c r="D79" s="199">
        <v>421991.06000000006</v>
      </c>
      <c r="E79" s="200">
        <v>0</v>
      </c>
      <c r="F79" s="200">
        <v>0</v>
      </c>
      <c r="G79" s="199">
        <v>21045.15</v>
      </c>
      <c r="H79" s="199">
        <v>732.95499999999993</v>
      </c>
      <c r="I79" s="23"/>
    </row>
    <row r="80" spans="1:9" s="4" customFormat="1" ht="17.45" hidden="1" customHeight="1" x14ac:dyDescent="0.2">
      <c r="A80" s="194" t="s">
        <v>43</v>
      </c>
      <c r="B80" s="199">
        <f t="shared" si="2"/>
        <v>481198.17050000012</v>
      </c>
      <c r="C80" s="199">
        <v>31.875000000000004</v>
      </c>
      <c r="D80" s="199">
        <v>0</v>
      </c>
      <c r="E80" s="199">
        <v>481166.29550000012</v>
      </c>
      <c r="F80" s="200">
        <v>0</v>
      </c>
      <c r="G80" s="200">
        <v>0</v>
      </c>
      <c r="H80" s="200">
        <v>0</v>
      </c>
      <c r="I80" s="23"/>
    </row>
    <row r="81" spans="1:9" s="4" customFormat="1" ht="18" hidden="1" customHeight="1" x14ac:dyDescent="0.2">
      <c r="A81" s="194" t="s">
        <v>44</v>
      </c>
      <c r="B81" s="199">
        <f t="shared" si="2"/>
        <v>214000.38699999999</v>
      </c>
      <c r="C81" s="199">
        <v>14534.6625</v>
      </c>
      <c r="D81" s="199" t="s">
        <v>17</v>
      </c>
      <c r="E81" s="200">
        <v>0</v>
      </c>
      <c r="F81" s="199">
        <v>191555</v>
      </c>
      <c r="G81" s="200">
        <v>705.71250000000009</v>
      </c>
      <c r="H81" s="199">
        <v>7205.0119999999997</v>
      </c>
      <c r="I81" s="23"/>
    </row>
    <row r="82" spans="1:9" s="4" customFormat="1" ht="18" hidden="1" customHeight="1" x14ac:dyDescent="0.2">
      <c r="A82" s="194" t="s">
        <v>46</v>
      </c>
      <c r="B82" s="199">
        <f t="shared" si="2"/>
        <v>144888.58100000006</v>
      </c>
      <c r="C82" s="199">
        <v>2965.0125000000007</v>
      </c>
      <c r="D82" s="199" t="s">
        <v>17</v>
      </c>
      <c r="E82" s="199">
        <v>141923.56850000005</v>
      </c>
      <c r="F82" s="200">
        <v>0</v>
      </c>
      <c r="G82" s="200">
        <v>0</v>
      </c>
      <c r="H82" s="200">
        <v>0</v>
      </c>
      <c r="I82" s="23"/>
    </row>
    <row r="83" spans="1:9" s="4" customFormat="1" ht="18" hidden="1" customHeight="1" x14ac:dyDescent="0.2">
      <c r="A83" s="194" t="s">
        <v>47</v>
      </c>
      <c r="B83" s="199">
        <f t="shared" si="2"/>
        <v>55127.920000000013</v>
      </c>
      <c r="C83" s="199">
        <v>418.72</v>
      </c>
      <c r="D83" s="199">
        <v>54709.200000000012</v>
      </c>
      <c r="E83" s="200">
        <v>0</v>
      </c>
      <c r="F83" s="200">
        <v>0</v>
      </c>
      <c r="G83" s="200">
        <v>0</v>
      </c>
      <c r="H83" s="200">
        <v>0</v>
      </c>
      <c r="I83" s="23"/>
    </row>
    <row r="84" spans="1:9" s="4" customFormat="1" ht="12.75" hidden="1" customHeight="1" x14ac:dyDescent="0.2">
      <c r="A84" s="194" t="s">
        <v>49</v>
      </c>
      <c r="B84" s="199">
        <f t="shared" si="2"/>
        <v>99641.853500000012</v>
      </c>
      <c r="C84" s="199">
        <v>90855.74</v>
      </c>
      <c r="D84" s="199" t="s">
        <v>17</v>
      </c>
      <c r="E84" s="200">
        <v>0</v>
      </c>
      <c r="F84" s="200">
        <v>0</v>
      </c>
      <c r="G84" s="199">
        <v>2111.6124999999997</v>
      </c>
      <c r="H84" s="199">
        <v>6674.5009999999975</v>
      </c>
      <c r="I84" s="23"/>
    </row>
    <row r="85" spans="1:9" s="4" customFormat="1" ht="12.75" hidden="1" customHeight="1" x14ac:dyDescent="0.2">
      <c r="A85" s="196" t="s">
        <v>60</v>
      </c>
      <c r="B85" s="199">
        <f>B60-B80</f>
        <v>10538628.829499999</v>
      </c>
      <c r="C85" s="199">
        <f t="shared" ref="C85:H85" si="3">C60-C80</f>
        <v>5457778.125</v>
      </c>
      <c r="D85" s="199">
        <f t="shared" si="3"/>
        <v>2016627</v>
      </c>
      <c r="E85" s="199">
        <f t="shared" si="3"/>
        <v>1641077.7045</v>
      </c>
      <c r="F85" s="199">
        <f t="shared" si="3"/>
        <v>278414</v>
      </c>
      <c r="G85" s="199">
        <f t="shared" si="3"/>
        <v>350214</v>
      </c>
      <c r="H85" s="199">
        <f t="shared" si="3"/>
        <v>794517</v>
      </c>
      <c r="I85" s="23"/>
    </row>
    <row r="86" spans="1:9" s="4" customFormat="1" ht="5.0999999999999996" customHeight="1" x14ac:dyDescent="0.2">
      <c r="A86" s="196"/>
      <c r="B86" s="199"/>
      <c r="C86" s="199"/>
      <c r="D86" s="199"/>
      <c r="E86" s="199"/>
      <c r="F86" s="199"/>
      <c r="G86" s="199"/>
      <c r="H86" s="199"/>
      <c r="I86" s="23"/>
    </row>
    <row r="87" spans="1:9" s="4" customFormat="1" ht="18" customHeight="1" x14ac:dyDescent="0.2">
      <c r="A87" s="190">
        <v>2016</v>
      </c>
      <c r="B87" s="199"/>
      <c r="C87" s="199"/>
      <c r="D87" s="199"/>
      <c r="E87" s="199"/>
      <c r="F87" s="199"/>
      <c r="G87" s="199"/>
      <c r="H87" s="199"/>
      <c r="I87" s="23"/>
    </row>
    <row r="88" spans="1:9" s="4" customFormat="1" ht="18" customHeight="1" x14ac:dyDescent="0.2">
      <c r="A88" s="190" t="s">
        <v>224</v>
      </c>
      <c r="B88" s="201">
        <f>SUM(C88:H88)</f>
        <v>10795765.3685</v>
      </c>
      <c r="C88" s="201">
        <v>5030164</v>
      </c>
      <c r="D88" s="201">
        <v>2004048</v>
      </c>
      <c r="E88" s="201">
        <f t="shared" ref="E88:G88" si="4">+SUM(E90:E113)</f>
        <v>2249939.3160000006</v>
      </c>
      <c r="F88" s="201">
        <v>274380</v>
      </c>
      <c r="G88" s="201">
        <f t="shared" si="4"/>
        <v>349579.05249999999</v>
      </c>
      <c r="H88" s="201">
        <v>887655</v>
      </c>
      <c r="I88" s="16"/>
    </row>
    <row r="89" spans="1:9" s="4" customFormat="1" ht="12.75" hidden="1" x14ac:dyDescent="0.2">
      <c r="A89" s="196"/>
      <c r="B89" s="202"/>
      <c r="C89" s="202"/>
      <c r="D89" s="202"/>
      <c r="E89" s="202"/>
      <c r="F89" s="202"/>
      <c r="G89" s="202"/>
      <c r="H89" s="202"/>
      <c r="I89" s="16"/>
    </row>
    <row r="90" spans="1:9" s="4" customFormat="1" ht="12.75" hidden="1" x14ac:dyDescent="0.2">
      <c r="A90" s="196" t="s">
        <v>45</v>
      </c>
      <c r="B90" s="203">
        <v>86309.86</v>
      </c>
      <c r="C90" s="203">
        <v>818.33749999999998</v>
      </c>
      <c r="D90" s="203">
        <v>42136</v>
      </c>
      <c r="E90" s="203" t="s">
        <v>17</v>
      </c>
      <c r="F90" s="203">
        <v>41501.675000000003</v>
      </c>
      <c r="G90" s="203">
        <v>1790.8225000000002</v>
      </c>
      <c r="H90" s="203">
        <v>63.024999999999999</v>
      </c>
      <c r="I90" s="16"/>
    </row>
    <row r="91" spans="1:9" s="4" customFormat="1" ht="12.75" hidden="1" x14ac:dyDescent="0.2">
      <c r="A91" s="196" t="s">
        <v>27</v>
      </c>
      <c r="B91" s="203">
        <v>319201.5625</v>
      </c>
      <c r="C91" s="203">
        <v>155949.45500000002</v>
      </c>
      <c r="D91" s="203">
        <v>151700</v>
      </c>
      <c r="E91" s="203" t="s">
        <v>17</v>
      </c>
      <c r="F91" s="203" t="s">
        <v>17</v>
      </c>
      <c r="G91" s="203">
        <v>3016.0124999999998</v>
      </c>
      <c r="H91" s="203">
        <v>8536.0949999999993</v>
      </c>
      <c r="I91" s="16"/>
    </row>
    <row r="92" spans="1:9" s="4" customFormat="1" ht="12.75" hidden="1" x14ac:dyDescent="0.2">
      <c r="A92" s="196" t="s">
        <v>28</v>
      </c>
      <c r="B92" s="203">
        <v>222912.54999999993</v>
      </c>
      <c r="C92" s="203">
        <v>93768.429999999935</v>
      </c>
      <c r="D92" s="203" t="s">
        <v>17</v>
      </c>
      <c r="E92" s="203">
        <v>128855.33250000002</v>
      </c>
      <c r="F92" s="203" t="s">
        <v>17</v>
      </c>
      <c r="G92" s="203">
        <v>288.36250000000001</v>
      </c>
      <c r="H92" s="203">
        <v>0.42499999999999999</v>
      </c>
      <c r="I92" s="16"/>
    </row>
    <row r="93" spans="1:9" s="4" customFormat="1" ht="12.75" hidden="1" x14ac:dyDescent="0.2">
      <c r="A93" s="196" t="s">
        <v>29</v>
      </c>
      <c r="B93" s="203">
        <v>727472.62250000006</v>
      </c>
      <c r="C93" s="203" t="s">
        <v>17</v>
      </c>
      <c r="D93" s="203" t="s">
        <v>17</v>
      </c>
      <c r="E93" s="203">
        <v>723871.62250000006</v>
      </c>
      <c r="F93" s="203" t="s">
        <v>17</v>
      </c>
      <c r="G93" s="204">
        <v>0</v>
      </c>
      <c r="H93" s="203">
        <v>3601</v>
      </c>
      <c r="I93" s="16"/>
    </row>
    <row r="94" spans="1:9" s="4" customFormat="1" ht="12.75" hidden="1" x14ac:dyDescent="0.2">
      <c r="A94" s="196" t="s">
        <v>30</v>
      </c>
      <c r="B94" s="203">
        <v>314195.28499999922</v>
      </c>
      <c r="C94" s="203">
        <v>267109.47999999917</v>
      </c>
      <c r="D94" s="203" t="s">
        <v>17</v>
      </c>
      <c r="E94" s="203">
        <v>31733.587500000001</v>
      </c>
      <c r="F94" s="203" t="s">
        <v>17</v>
      </c>
      <c r="G94" s="204">
        <v>442.46749999999997</v>
      </c>
      <c r="H94" s="203">
        <v>14909.75</v>
      </c>
      <c r="I94" s="16"/>
    </row>
    <row r="95" spans="1:9" s="4" customFormat="1" ht="12.75" hidden="1" x14ac:dyDescent="0.2">
      <c r="A95" s="196" t="s">
        <v>31</v>
      </c>
      <c r="B95" s="203">
        <v>263449.21250000002</v>
      </c>
      <c r="C95" s="203" t="s">
        <v>17</v>
      </c>
      <c r="D95" s="203">
        <v>238406.09749999997</v>
      </c>
      <c r="E95" s="203" t="s">
        <v>17</v>
      </c>
      <c r="F95" s="203">
        <v>188.70000000000002</v>
      </c>
      <c r="G95" s="203">
        <v>7785.32</v>
      </c>
      <c r="H95" s="203">
        <v>17069.095000000001</v>
      </c>
      <c r="I95" s="16"/>
    </row>
    <row r="96" spans="1:9" s="4" customFormat="1" ht="12.75" hidden="1" x14ac:dyDescent="0.2">
      <c r="A96" s="196" t="s">
        <v>33</v>
      </c>
      <c r="B96" s="203">
        <v>433792.61999999994</v>
      </c>
      <c r="C96" s="203">
        <v>59.72</v>
      </c>
      <c r="D96" s="203" t="s">
        <v>17</v>
      </c>
      <c r="E96" s="203">
        <v>433641.86499999999</v>
      </c>
      <c r="F96" s="203" t="s">
        <v>17</v>
      </c>
      <c r="G96" s="203">
        <v>91.034999999999997</v>
      </c>
      <c r="H96" s="203" t="s">
        <v>17</v>
      </c>
      <c r="I96" s="16"/>
    </row>
    <row r="97" spans="1:9" s="4" customFormat="1" ht="12.75" hidden="1" x14ac:dyDescent="0.2">
      <c r="A97" s="196" t="s">
        <v>50</v>
      </c>
      <c r="B97" s="203">
        <v>90699.563500000251</v>
      </c>
      <c r="C97" s="203">
        <v>88543.622500000245</v>
      </c>
      <c r="D97" s="203" t="s">
        <v>17</v>
      </c>
      <c r="E97" s="203" t="s">
        <v>17</v>
      </c>
      <c r="F97" s="203" t="s">
        <v>17</v>
      </c>
      <c r="G97" s="204">
        <v>621.26499999999999</v>
      </c>
      <c r="H97" s="203">
        <v>1534.6759999999999</v>
      </c>
      <c r="I97" s="16"/>
    </row>
    <row r="98" spans="1:9" s="4" customFormat="1" ht="12.75" hidden="1" x14ac:dyDescent="0.2">
      <c r="A98" s="196" t="s">
        <v>34</v>
      </c>
      <c r="B98" s="203">
        <v>219702.27600000007</v>
      </c>
      <c r="C98" s="203">
        <v>197801.11500000008</v>
      </c>
      <c r="D98" s="203" t="s">
        <v>17</v>
      </c>
      <c r="E98" s="203" t="s">
        <v>17</v>
      </c>
      <c r="F98" s="203" t="s">
        <v>17</v>
      </c>
      <c r="G98" s="203">
        <v>12362.315000000001</v>
      </c>
      <c r="H98" s="203">
        <v>9538.8459999999941</v>
      </c>
      <c r="I98" s="16"/>
    </row>
    <row r="99" spans="1:9" s="4" customFormat="1" ht="12.75" hidden="1" x14ac:dyDescent="0.2">
      <c r="A99" s="196" t="s">
        <v>35</v>
      </c>
      <c r="B99" s="203">
        <v>506998.37600000348</v>
      </c>
      <c r="C99" s="203">
        <v>401479.86250000354</v>
      </c>
      <c r="D99" s="203" t="s">
        <v>17</v>
      </c>
      <c r="E99" s="203">
        <v>42984.36</v>
      </c>
      <c r="F99" s="203" t="s">
        <v>17</v>
      </c>
      <c r="G99" s="203">
        <v>27907.157499999998</v>
      </c>
      <c r="H99" s="203">
        <v>34626.995999999985</v>
      </c>
      <c r="I99" s="16"/>
    </row>
    <row r="100" spans="1:9" s="4" customFormat="1" ht="12.75" hidden="1" x14ac:dyDescent="0.2">
      <c r="A100" s="196" t="s">
        <v>36</v>
      </c>
      <c r="B100" s="203">
        <v>656905.88700000744</v>
      </c>
      <c r="C100" s="203">
        <v>625539.47500000743</v>
      </c>
      <c r="D100" s="203" t="s">
        <v>17</v>
      </c>
      <c r="E100" s="203" t="s">
        <v>17</v>
      </c>
      <c r="F100" s="203" t="s">
        <v>17</v>
      </c>
      <c r="G100" s="203">
        <v>9677.59</v>
      </c>
      <c r="H100" s="203">
        <v>21688.822</v>
      </c>
      <c r="I100" s="16"/>
    </row>
    <row r="101" spans="1:9" s="4" customFormat="1" ht="12.75" hidden="1" x14ac:dyDescent="0.2">
      <c r="A101" s="196" t="s">
        <v>37</v>
      </c>
      <c r="B101" s="203">
        <v>631828.46399999992</v>
      </c>
      <c r="C101" s="203" t="s">
        <v>17</v>
      </c>
      <c r="D101" s="203">
        <v>582019</v>
      </c>
      <c r="E101" s="203" t="s">
        <v>17</v>
      </c>
      <c r="F101" s="203" t="s">
        <v>17</v>
      </c>
      <c r="G101" s="203">
        <v>37455.334999999999</v>
      </c>
      <c r="H101" s="203">
        <v>12354.129000000003</v>
      </c>
      <c r="I101" s="16"/>
    </row>
    <row r="102" spans="1:9" s="4" customFormat="1" ht="12.75" hidden="1" x14ac:dyDescent="0.2">
      <c r="A102" s="196" t="s">
        <v>38</v>
      </c>
      <c r="B102" s="203">
        <v>564999.201</v>
      </c>
      <c r="C102" s="203">
        <v>148.75000000000003</v>
      </c>
      <c r="D102" s="203">
        <v>517631</v>
      </c>
      <c r="E102" s="203" t="s">
        <v>17</v>
      </c>
      <c r="F102" s="203" t="s">
        <v>17</v>
      </c>
      <c r="G102" s="203">
        <v>39281.985000000001</v>
      </c>
      <c r="H102" s="203">
        <v>7937.4659999999994</v>
      </c>
      <c r="I102" s="16"/>
    </row>
    <row r="103" spans="1:9" s="4" customFormat="1" ht="12.75" hidden="1" x14ac:dyDescent="0.2">
      <c r="A103" s="196" t="s">
        <v>39</v>
      </c>
      <c r="B103" s="203">
        <v>3586438.8829998588</v>
      </c>
      <c r="C103" s="203">
        <v>2928398.0474998592</v>
      </c>
      <c r="D103" s="203" t="s">
        <v>17</v>
      </c>
      <c r="E103" s="203" t="s">
        <v>17</v>
      </c>
      <c r="F103" s="203" t="s">
        <v>17</v>
      </c>
      <c r="G103" s="203">
        <v>128903.455</v>
      </c>
      <c r="H103" s="203">
        <v>529137.38049999974</v>
      </c>
      <c r="I103" s="16"/>
    </row>
    <row r="104" spans="1:9" s="4" customFormat="1" ht="12.75" hidden="1" x14ac:dyDescent="0.2">
      <c r="A104" s="196" t="s">
        <v>40</v>
      </c>
      <c r="B104" s="203">
        <v>139675.50750000009</v>
      </c>
      <c r="C104" s="203">
        <v>59516.830000000075</v>
      </c>
      <c r="D104" s="203" t="s">
        <v>17</v>
      </c>
      <c r="E104" s="203" t="s">
        <v>17</v>
      </c>
      <c r="F104" s="203">
        <v>40796.642500000009</v>
      </c>
      <c r="G104" s="203">
        <v>36356.625</v>
      </c>
      <c r="H104" s="203">
        <v>3005.41</v>
      </c>
      <c r="I104" s="16"/>
    </row>
    <row r="105" spans="1:9" s="4" customFormat="1" ht="12.75" hidden="1" x14ac:dyDescent="0.2">
      <c r="A105" s="196" t="s">
        <v>51</v>
      </c>
      <c r="B105" s="203">
        <v>59194.77</v>
      </c>
      <c r="C105" s="203">
        <v>30.175000000000001</v>
      </c>
      <c r="D105" s="203" t="s">
        <v>17</v>
      </c>
      <c r="E105" s="203">
        <v>59164.594999999994</v>
      </c>
      <c r="F105" s="203" t="s">
        <v>17</v>
      </c>
      <c r="G105" s="205">
        <v>0</v>
      </c>
      <c r="H105" s="205">
        <v>0</v>
      </c>
      <c r="I105" s="16"/>
    </row>
    <row r="106" spans="1:9" s="4" customFormat="1" ht="12.75" hidden="1" x14ac:dyDescent="0.2">
      <c r="A106" s="196" t="s">
        <v>48</v>
      </c>
      <c r="B106" s="203">
        <v>120281.87249999995</v>
      </c>
      <c r="C106" s="203" t="s">
        <v>17</v>
      </c>
      <c r="D106" s="203" t="s">
        <v>17</v>
      </c>
      <c r="E106" s="203">
        <v>120281.87249999995</v>
      </c>
      <c r="F106" s="203" t="s">
        <v>17</v>
      </c>
      <c r="G106" s="205">
        <v>0</v>
      </c>
      <c r="H106" s="205">
        <v>0</v>
      </c>
      <c r="I106" s="16"/>
    </row>
    <row r="107" spans="1:9" s="4" customFormat="1" ht="12.75" hidden="1" x14ac:dyDescent="0.2">
      <c r="A107" s="196" t="s">
        <v>41</v>
      </c>
      <c r="B107" s="203">
        <v>113568.77449999977</v>
      </c>
      <c r="C107" s="203">
        <v>109102.52499999976</v>
      </c>
      <c r="D107" s="203" t="s">
        <v>17</v>
      </c>
      <c r="E107" s="203" t="s">
        <v>17</v>
      </c>
      <c r="F107" s="203" t="s">
        <v>17</v>
      </c>
      <c r="G107" s="203">
        <v>394.4425</v>
      </c>
      <c r="H107" s="203">
        <v>4071.8069999999998</v>
      </c>
      <c r="I107" s="16"/>
    </row>
    <row r="108" spans="1:9" s="4" customFormat="1" ht="12.75" hidden="1" x14ac:dyDescent="0.2">
      <c r="A108" s="196" t="s">
        <v>42</v>
      </c>
      <c r="B108" s="203">
        <v>427590.00099999999</v>
      </c>
      <c r="C108" s="203">
        <v>860.19999999999993</v>
      </c>
      <c r="D108" s="203">
        <v>416438</v>
      </c>
      <c r="E108" s="203" t="s">
        <v>17</v>
      </c>
      <c r="F108" s="203" t="s">
        <v>17</v>
      </c>
      <c r="G108" s="203">
        <v>8999.9699999999993</v>
      </c>
      <c r="H108" s="203">
        <v>1291.8309999999999</v>
      </c>
      <c r="I108" s="16"/>
    </row>
    <row r="109" spans="1:9" s="4" customFormat="1" ht="18" customHeight="1" x14ac:dyDescent="0.2">
      <c r="A109" s="196" t="s">
        <v>43</v>
      </c>
      <c r="B109" s="203">
        <v>541993.76850000012</v>
      </c>
      <c r="C109" s="203" t="s">
        <v>17</v>
      </c>
      <c r="D109" s="203" t="s">
        <v>17</v>
      </c>
      <c r="E109" s="203">
        <v>541993.59850000008</v>
      </c>
      <c r="F109" s="203" t="s">
        <v>17</v>
      </c>
      <c r="G109" s="205" t="s">
        <v>17</v>
      </c>
      <c r="H109" s="205" t="s">
        <v>17</v>
      </c>
      <c r="I109" s="16"/>
    </row>
    <row r="110" spans="1:9" s="4" customFormat="1" ht="12.75" hidden="1" x14ac:dyDescent="0.2">
      <c r="A110" s="196" t="s">
        <v>44</v>
      </c>
      <c r="B110" s="203">
        <v>234372.29450000002</v>
      </c>
      <c r="C110" s="203">
        <v>10989.13999999999</v>
      </c>
      <c r="D110" s="203">
        <v>533.79999999999995</v>
      </c>
      <c r="E110" s="203" t="s">
        <v>17</v>
      </c>
      <c r="F110" s="203">
        <v>192243.46250000002</v>
      </c>
      <c r="G110" s="203">
        <v>23611.215000000004</v>
      </c>
      <c r="H110" s="203">
        <v>6994.6769999999997</v>
      </c>
      <c r="I110" s="16"/>
    </row>
    <row r="111" spans="1:9" s="4" customFormat="1" ht="12.75" hidden="1" x14ac:dyDescent="0.2">
      <c r="A111" s="196" t="s">
        <v>46</v>
      </c>
      <c r="B111" s="203">
        <v>169003.30000000002</v>
      </c>
      <c r="C111" s="203">
        <v>1590.8174999999997</v>
      </c>
      <c r="D111" s="203" t="s">
        <v>17</v>
      </c>
      <c r="E111" s="203">
        <v>167412.48250000001</v>
      </c>
      <c r="F111" s="203" t="s">
        <v>17</v>
      </c>
      <c r="G111" s="205">
        <v>0</v>
      </c>
      <c r="H111" s="205">
        <v>0</v>
      </c>
      <c r="I111" s="16"/>
    </row>
    <row r="112" spans="1:9" s="4" customFormat="1" ht="12.75" hidden="1" x14ac:dyDescent="0.2">
      <c r="A112" s="196" t="s">
        <v>47</v>
      </c>
      <c r="B112" s="203">
        <v>56404.8125</v>
      </c>
      <c r="C112" s="203">
        <v>238.89000000000001</v>
      </c>
      <c r="D112" s="203">
        <v>54890</v>
      </c>
      <c r="E112" s="203" t="s">
        <v>17</v>
      </c>
      <c r="F112" s="203" t="s">
        <v>17</v>
      </c>
      <c r="G112" s="203">
        <v>1208.0625</v>
      </c>
      <c r="H112" s="205">
        <v>67.86</v>
      </c>
      <c r="I112" s="16"/>
    </row>
    <row r="113" spans="1:9" s="4" customFormat="1" ht="12.75" hidden="1" x14ac:dyDescent="0.2">
      <c r="A113" s="196" t="s">
        <v>49</v>
      </c>
      <c r="B113" s="203">
        <v>110696.31450000011</v>
      </c>
      <c r="C113" s="203">
        <v>88232.320000000094</v>
      </c>
      <c r="D113" s="203" t="s">
        <v>17</v>
      </c>
      <c r="E113" s="203" t="s">
        <v>17</v>
      </c>
      <c r="F113" s="203" t="s">
        <v>17</v>
      </c>
      <c r="G113" s="203">
        <v>9385.6149999999998</v>
      </c>
      <c r="H113" s="203">
        <v>13078.379500000008</v>
      </c>
      <c r="I113" s="16"/>
    </row>
    <row r="114" spans="1:9" s="4" customFormat="1" ht="18" customHeight="1" x14ac:dyDescent="0.2">
      <c r="A114" s="196" t="s">
        <v>60</v>
      </c>
      <c r="B114" s="203">
        <f>B88-B109</f>
        <v>10253771.6</v>
      </c>
      <c r="C114" s="203">
        <v>5030164</v>
      </c>
      <c r="D114" s="203">
        <v>2004048</v>
      </c>
      <c r="E114" s="203">
        <f t="shared" ref="E114" si="5">E88-E109</f>
        <v>1707945.7175000005</v>
      </c>
      <c r="F114" s="203">
        <v>274380</v>
      </c>
      <c r="G114" s="203">
        <v>349579</v>
      </c>
      <c r="H114" s="203">
        <v>887655</v>
      </c>
      <c r="I114" s="16"/>
    </row>
    <row r="115" spans="1:9" s="4" customFormat="1" ht="18" customHeight="1" x14ac:dyDescent="0.2">
      <c r="A115" s="190">
        <v>2017</v>
      </c>
      <c r="B115" s="203"/>
      <c r="C115" s="203"/>
      <c r="D115" s="203"/>
      <c r="E115" s="203"/>
      <c r="F115" s="203"/>
      <c r="G115" s="203"/>
      <c r="H115" s="203"/>
      <c r="I115" s="16"/>
    </row>
    <row r="116" spans="1:9" s="4" customFormat="1" ht="18" customHeight="1" x14ac:dyDescent="0.2">
      <c r="A116" s="190" t="s">
        <v>224</v>
      </c>
      <c r="B116" s="201">
        <v>10708350</v>
      </c>
      <c r="C116" s="201">
        <v>4911452.720499998</v>
      </c>
      <c r="D116" s="201">
        <v>1978425.2875000001</v>
      </c>
      <c r="E116" s="201">
        <v>2292913.7439999906</v>
      </c>
      <c r="F116" s="201">
        <v>283202.30499999999</v>
      </c>
      <c r="G116" s="201">
        <v>383839.03499999997</v>
      </c>
      <c r="H116" s="201">
        <v>858517</v>
      </c>
      <c r="I116" s="16"/>
    </row>
    <row r="117" spans="1:9" s="4" customFormat="1" ht="12.75" hidden="1" x14ac:dyDescent="0.2">
      <c r="A117" s="196" t="s">
        <v>45</v>
      </c>
      <c r="B117" s="203">
        <v>96663.694046961318</v>
      </c>
      <c r="C117" s="203">
        <v>63.75</v>
      </c>
      <c r="D117" s="203">
        <v>51163.709999999992</v>
      </c>
      <c r="E117" s="203" t="s">
        <v>17</v>
      </c>
      <c r="F117" s="203">
        <v>38827.235000000001</v>
      </c>
      <c r="G117" s="203">
        <v>2970.8774999999996</v>
      </c>
      <c r="H117" s="203">
        <v>3638.1215469613257</v>
      </c>
      <c r="I117" s="16"/>
    </row>
    <row r="118" spans="1:9" s="4" customFormat="1" ht="12.75" hidden="1" x14ac:dyDescent="0.2">
      <c r="A118" s="196" t="s">
        <v>27</v>
      </c>
      <c r="B118" s="203">
        <v>321801.76022991922</v>
      </c>
      <c r="C118" s="203">
        <v>156602.965</v>
      </c>
      <c r="D118" s="203">
        <v>148395.9675</v>
      </c>
      <c r="E118" s="203" t="s">
        <v>17</v>
      </c>
      <c r="F118" s="203" t="s">
        <v>17</v>
      </c>
      <c r="G118" s="203">
        <v>2030.4375</v>
      </c>
      <c r="H118" s="203">
        <v>14772.390229919245</v>
      </c>
      <c r="I118" s="16"/>
    </row>
    <row r="119" spans="1:9" s="4" customFormat="1" ht="12.75" hidden="1" x14ac:dyDescent="0.2">
      <c r="A119" s="196" t="s">
        <v>28</v>
      </c>
      <c r="B119" s="203">
        <v>197591.44670314551</v>
      </c>
      <c r="C119" s="203">
        <v>95755.857499999998</v>
      </c>
      <c r="D119" s="203" t="s">
        <v>17</v>
      </c>
      <c r="E119" s="203">
        <v>99397.450000000594</v>
      </c>
      <c r="F119" s="203" t="s">
        <v>17</v>
      </c>
      <c r="G119" s="203">
        <v>2406.2649999999999</v>
      </c>
      <c r="H119" s="203">
        <v>31.874203144921374</v>
      </c>
      <c r="I119" s="16"/>
    </row>
    <row r="120" spans="1:9" s="4" customFormat="1" ht="12.75" hidden="1" x14ac:dyDescent="0.2">
      <c r="A120" s="196" t="s">
        <v>29</v>
      </c>
      <c r="B120" s="203">
        <v>760943.41001571063</v>
      </c>
      <c r="C120" s="203">
        <v>21.25</v>
      </c>
      <c r="D120" s="203" t="s">
        <v>17</v>
      </c>
      <c r="E120" s="203">
        <v>758729.05649998598</v>
      </c>
      <c r="F120" s="203" t="s">
        <v>17</v>
      </c>
      <c r="G120" s="204">
        <v>1266.6075000000001</v>
      </c>
      <c r="H120" s="203">
        <v>926.49601572460688</v>
      </c>
      <c r="I120" s="16"/>
    </row>
    <row r="121" spans="1:9" s="4" customFormat="1" ht="12.75" hidden="1" x14ac:dyDescent="0.2">
      <c r="A121" s="196" t="s">
        <v>30</v>
      </c>
      <c r="B121" s="203">
        <v>349562.4572732682</v>
      </c>
      <c r="C121" s="203">
        <v>288110.78249999997</v>
      </c>
      <c r="D121" s="203" t="s">
        <v>17</v>
      </c>
      <c r="E121" s="203">
        <v>35625.53</v>
      </c>
      <c r="F121" s="203" t="s">
        <v>17</v>
      </c>
      <c r="G121" s="204">
        <v>7614.2575000000006</v>
      </c>
      <c r="H121" s="203">
        <v>18211.88727326817</v>
      </c>
      <c r="I121" s="16"/>
    </row>
    <row r="122" spans="1:9" s="4" customFormat="1" ht="12.75" hidden="1" x14ac:dyDescent="0.2">
      <c r="A122" s="196" t="s">
        <v>31</v>
      </c>
      <c r="B122" s="203">
        <v>281685.1839392265</v>
      </c>
      <c r="C122" s="203" t="s">
        <v>17</v>
      </c>
      <c r="D122" s="203">
        <v>255467.10499999995</v>
      </c>
      <c r="E122" s="203" t="s">
        <v>17</v>
      </c>
      <c r="F122" s="203">
        <v>2315.2725</v>
      </c>
      <c r="G122" s="203">
        <v>7648.5124999999998</v>
      </c>
      <c r="H122" s="203">
        <v>16254.293939226516</v>
      </c>
      <c r="I122" s="16"/>
    </row>
    <row r="123" spans="1:9" s="4" customFormat="1" ht="12.75" hidden="1" x14ac:dyDescent="0.2">
      <c r="A123" s="196" t="s">
        <v>33</v>
      </c>
      <c r="B123" s="203">
        <v>416057.78849999502</v>
      </c>
      <c r="C123" s="203">
        <v>4599.2650000000003</v>
      </c>
      <c r="D123" s="203" t="s">
        <v>17</v>
      </c>
      <c r="E123" s="203">
        <v>404152.11749999499</v>
      </c>
      <c r="F123" s="203" t="s">
        <v>17</v>
      </c>
      <c r="G123" s="203">
        <v>3210</v>
      </c>
      <c r="H123" s="203">
        <v>4096.405999999999</v>
      </c>
      <c r="I123" s="16"/>
    </row>
    <row r="124" spans="1:9" s="4" customFormat="1" ht="12.75" hidden="1" x14ac:dyDescent="0.2">
      <c r="A124" s="196" t="s">
        <v>50</v>
      </c>
      <c r="B124" s="203">
        <v>83815.676500000001</v>
      </c>
      <c r="C124" s="203">
        <v>79747.694999999992</v>
      </c>
      <c r="D124" s="203" t="s">
        <v>17</v>
      </c>
      <c r="E124" s="203" t="s">
        <v>17</v>
      </c>
      <c r="F124" s="203" t="s">
        <v>17</v>
      </c>
      <c r="G124" s="204">
        <v>1664.4274999999998</v>
      </c>
      <c r="H124" s="203">
        <v>2403.5539999999996</v>
      </c>
      <c r="I124" s="16"/>
    </row>
    <row r="125" spans="1:9" s="4" customFormat="1" ht="12.75" hidden="1" x14ac:dyDescent="0.2">
      <c r="A125" s="196" t="s">
        <v>34</v>
      </c>
      <c r="B125" s="203">
        <v>212760.29676986826</v>
      </c>
      <c r="C125" s="203">
        <v>180258.14799999999</v>
      </c>
      <c r="D125" s="203" t="s">
        <v>17</v>
      </c>
      <c r="E125" s="203"/>
      <c r="F125" s="203" t="s">
        <v>17</v>
      </c>
      <c r="G125" s="203">
        <v>8784.8775000000005</v>
      </c>
      <c r="H125" s="203">
        <v>23717.271269868266</v>
      </c>
      <c r="I125" s="16"/>
    </row>
    <row r="126" spans="1:9" s="4" customFormat="1" ht="12.75" hidden="1" x14ac:dyDescent="0.2">
      <c r="A126" s="196" t="s">
        <v>35</v>
      </c>
      <c r="B126" s="203">
        <v>549725.48637590336</v>
      </c>
      <c r="C126" s="203">
        <v>406791.06999999995</v>
      </c>
      <c r="D126" s="203" t="s">
        <v>17</v>
      </c>
      <c r="E126" s="203">
        <v>68786.255000000194</v>
      </c>
      <c r="F126" s="203" t="s">
        <v>17</v>
      </c>
      <c r="G126" s="203">
        <v>37554.062500000007</v>
      </c>
      <c r="H126" s="203">
        <v>36594.098875903219</v>
      </c>
      <c r="I126" s="16"/>
    </row>
    <row r="127" spans="1:9" s="4" customFormat="1" ht="12.75" hidden="1" x14ac:dyDescent="0.2">
      <c r="A127" s="196" t="s">
        <v>36</v>
      </c>
      <c r="B127" s="203">
        <v>614747.97182299185</v>
      </c>
      <c r="C127" s="203">
        <v>580983.93099999998</v>
      </c>
      <c r="D127" s="203" t="s">
        <v>17</v>
      </c>
      <c r="E127" s="203" t="s">
        <v>17</v>
      </c>
      <c r="F127" s="203" t="s">
        <v>17</v>
      </c>
      <c r="G127" s="203">
        <v>13087.1525</v>
      </c>
      <c r="H127" s="203">
        <v>20676.888322991919</v>
      </c>
      <c r="I127" s="16"/>
    </row>
    <row r="128" spans="1:9" s="4" customFormat="1" ht="12.75" hidden="1" x14ac:dyDescent="0.2">
      <c r="A128" s="196" t="s">
        <v>37</v>
      </c>
      <c r="B128" s="203">
        <v>626422.89072736935</v>
      </c>
      <c r="C128" s="203" t="s">
        <v>17</v>
      </c>
      <c r="D128" s="203">
        <v>573145.0675</v>
      </c>
      <c r="E128" s="203" t="s">
        <v>17</v>
      </c>
      <c r="F128" s="203" t="s">
        <v>17</v>
      </c>
      <c r="G128" s="203">
        <v>37269.304999999993</v>
      </c>
      <c r="H128" s="203">
        <v>16008.518227369334</v>
      </c>
      <c r="I128" s="16"/>
    </row>
    <row r="129" spans="1:9" s="4" customFormat="1" ht="12.75" hidden="1" x14ac:dyDescent="0.2">
      <c r="A129" s="196" t="s">
        <v>38</v>
      </c>
      <c r="B129" s="203">
        <v>579999.17235805362</v>
      </c>
      <c r="C129" s="203" t="s">
        <v>17</v>
      </c>
      <c r="D129" s="203">
        <v>526088.98250000004</v>
      </c>
      <c r="E129" s="203" t="s">
        <v>17</v>
      </c>
      <c r="F129" s="203" t="s">
        <v>17</v>
      </c>
      <c r="G129" s="203">
        <v>21625.105</v>
      </c>
      <c r="H129" s="203">
        <v>32285.084858053546</v>
      </c>
      <c r="I129" s="16"/>
    </row>
    <row r="130" spans="1:9" s="4" customFormat="1" ht="12.75" hidden="1" x14ac:dyDescent="0.2">
      <c r="A130" s="196" t="s">
        <v>39</v>
      </c>
      <c r="B130" s="203">
        <v>3581573.1389999995</v>
      </c>
      <c r="C130" s="203">
        <v>2863373.3249999997</v>
      </c>
      <c r="D130" s="203" t="s">
        <v>17</v>
      </c>
      <c r="E130" s="203" t="s">
        <v>17</v>
      </c>
      <c r="F130" s="203" t="s">
        <v>17</v>
      </c>
      <c r="G130" s="203">
        <v>122167.22500000001</v>
      </c>
      <c r="H130" s="203">
        <v>596032.58899999992</v>
      </c>
      <c r="I130" s="16"/>
    </row>
    <row r="131" spans="1:9" s="4" customFormat="1" ht="12.75" hidden="1" x14ac:dyDescent="0.2">
      <c r="A131" s="196" t="s">
        <v>40</v>
      </c>
      <c r="B131" s="203">
        <v>155557.5845356991</v>
      </c>
      <c r="C131" s="203">
        <v>48558.587499999994</v>
      </c>
      <c r="D131" s="203" t="s">
        <v>17</v>
      </c>
      <c r="E131" s="203" t="s">
        <v>17</v>
      </c>
      <c r="F131" s="203">
        <v>45976.585000000006</v>
      </c>
      <c r="G131" s="203">
        <v>49844.340000000004</v>
      </c>
      <c r="H131" s="203">
        <v>11178.072035699106</v>
      </c>
      <c r="I131" s="16"/>
    </row>
    <row r="132" spans="1:9" s="4" customFormat="1" ht="12.75" hidden="1" x14ac:dyDescent="0.2">
      <c r="A132" s="196" t="s">
        <v>51</v>
      </c>
      <c r="B132" s="203">
        <v>42854.659999999829</v>
      </c>
      <c r="C132" s="203" t="s">
        <v>17</v>
      </c>
      <c r="D132" s="203" t="s">
        <v>17</v>
      </c>
      <c r="E132" s="203">
        <v>42791.334999999832</v>
      </c>
      <c r="F132" s="203" t="s">
        <v>17</v>
      </c>
      <c r="G132" s="205">
        <v>63.325000000000003</v>
      </c>
      <c r="H132" s="205" t="s">
        <v>17</v>
      </c>
      <c r="I132" s="16"/>
    </row>
    <row r="133" spans="1:9" s="4" customFormat="1" ht="12.75" hidden="1" x14ac:dyDescent="0.2">
      <c r="A133" s="196" t="s">
        <v>48</v>
      </c>
      <c r="B133" s="203">
        <v>112640.78249999874</v>
      </c>
      <c r="C133" s="203" t="s">
        <v>17</v>
      </c>
      <c r="D133" s="203" t="s">
        <v>17</v>
      </c>
      <c r="E133" s="203">
        <v>112580.43249999873</v>
      </c>
      <c r="F133" s="203" t="s">
        <v>17</v>
      </c>
      <c r="G133" s="205">
        <v>60.35</v>
      </c>
      <c r="H133" s="205" t="s">
        <v>17</v>
      </c>
      <c r="I133" s="16"/>
    </row>
    <row r="134" spans="1:9" s="4" customFormat="1" ht="12.75" hidden="1" x14ac:dyDescent="0.2">
      <c r="A134" s="196" t="s">
        <v>41</v>
      </c>
      <c r="B134" s="203">
        <v>131601.15834062899</v>
      </c>
      <c r="C134" s="203">
        <v>125737.5465</v>
      </c>
      <c r="D134" s="203" t="s">
        <v>17</v>
      </c>
      <c r="E134" s="203" t="s">
        <v>17</v>
      </c>
      <c r="F134" s="203" t="s">
        <v>17</v>
      </c>
      <c r="G134" s="203">
        <v>2419.8649999999998</v>
      </c>
      <c r="H134" s="203">
        <v>3443.7468406289836</v>
      </c>
      <c r="I134" s="16"/>
    </row>
    <row r="135" spans="1:9" s="4" customFormat="1" ht="12.75" hidden="1" x14ac:dyDescent="0.2">
      <c r="A135" s="196" t="s">
        <v>42</v>
      </c>
      <c r="B135" s="203">
        <v>388638.04199999996</v>
      </c>
      <c r="C135" s="203">
        <v>176.24250000000001</v>
      </c>
      <c r="D135" s="203">
        <v>373621.7475</v>
      </c>
      <c r="E135" s="203" t="s">
        <v>17</v>
      </c>
      <c r="F135" s="203" t="s">
        <v>17</v>
      </c>
      <c r="G135" s="203">
        <v>11892.180000000002</v>
      </c>
      <c r="H135" s="203">
        <v>2947.8719999999998</v>
      </c>
      <c r="I135" s="16"/>
    </row>
    <row r="136" spans="1:9" s="4" customFormat="1" ht="18" customHeight="1" x14ac:dyDescent="0.2">
      <c r="A136" s="196" t="s">
        <v>43</v>
      </c>
      <c r="B136" s="203">
        <v>578810.04750000802</v>
      </c>
      <c r="C136" s="203" t="s">
        <v>17</v>
      </c>
      <c r="D136" s="203" t="s">
        <v>17</v>
      </c>
      <c r="E136" s="203">
        <v>578384.62250000797</v>
      </c>
      <c r="F136" s="203" t="s">
        <v>17</v>
      </c>
      <c r="G136" s="205">
        <v>0</v>
      </c>
      <c r="H136" s="206">
        <v>425</v>
      </c>
      <c r="I136" s="16"/>
    </row>
    <row r="137" spans="1:9" s="4" customFormat="1" ht="12.75" hidden="1" x14ac:dyDescent="0.2">
      <c r="A137" s="196" t="s">
        <v>44</v>
      </c>
      <c r="B137" s="203">
        <v>241848.32629090524</v>
      </c>
      <c r="C137" s="203">
        <v>12682.5725</v>
      </c>
      <c r="D137" s="203">
        <v>618.375</v>
      </c>
      <c r="E137" s="203" t="s">
        <v>17</v>
      </c>
      <c r="F137" s="203">
        <v>196083.21249999999</v>
      </c>
      <c r="G137" s="203">
        <v>31954.602500000005</v>
      </c>
      <c r="H137" s="203">
        <v>509.56379090522722</v>
      </c>
      <c r="I137" s="16"/>
    </row>
    <row r="138" spans="1:9" s="4" customFormat="1" ht="12.75" hidden="1" x14ac:dyDescent="0.2">
      <c r="A138" s="196" t="s">
        <v>46</v>
      </c>
      <c r="B138" s="203">
        <v>193252.55750000206</v>
      </c>
      <c r="C138" s="203">
        <v>755.22500000000002</v>
      </c>
      <c r="D138" s="203" t="s">
        <v>17</v>
      </c>
      <c r="E138" s="203">
        <v>192466.94500000204</v>
      </c>
      <c r="F138" s="203" t="s">
        <v>17</v>
      </c>
      <c r="G138" s="205">
        <v>30.387499999999999</v>
      </c>
      <c r="H138" s="205" t="s">
        <v>17</v>
      </c>
      <c r="I138" s="16"/>
    </row>
    <row r="139" spans="1:9" s="4" customFormat="1" ht="12.75" hidden="1" x14ac:dyDescent="0.2">
      <c r="A139" s="196" t="s">
        <v>47</v>
      </c>
      <c r="B139" s="203">
        <v>52555.189211644712</v>
      </c>
      <c r="C139" s="203">
        <v>265.60000000000002</v>
      </c>
      <c r="D139" s="203">
        <v>49924.332500000004</v>
      </c>
      <c r="E139" s="203" t="s">
        <v>17</v>
      </c>
      <c r="F139" s="203" t="s">
        <v>17</v>
      </c>
      <c r="G139" s="203">
        <v>833.72249999999997</v>
      </c>
      <c r="H139" s="205">
        <v>1531.5342116447089</v>
      </c>
      <c r="I139" s="16"/>
    </row>
    <row r="140" spans="1:9" s="4" customFormat="1" ht="12.75" hidden="1" x14ac:dyDescent="0.2">
      <c r="A140" s="196" t="s">
        <v>49</v>
      </c>
      <c r="B140" s="203">
        <v>113543.93219528263</v>
      </c>
      <c r="C140" s="203">
        <v>66968.907500000001</v>
      </c>
      <c r="D140" s="203" t="s">
        <v>17</v>
      </c>
      <c r="E140" s="203" t="s">
        <v>17</v>
      </c>
      <c r="F140" s="203" t="s">
        <v>17</v>
      </c>
      <c r="G140" s="203">
        <v>17440.725000000002</v>
      </c>
      <c r="H140" s="203">
        <v>29134.299695282622</v>
      </c>
      <c r="I140" s="16"/>
    </row>
    <row r="141" spans="1:9" s="4" customFormat="1" ht="18" customHeight="1" x14ac:dyDescent="0.2">
      <c r="A141" s="196" t="s">
        <v>60</v>
      </c>
      <c r="B141" s="203">
        <f>B116-B136</f>
        <v>10129539.952499991</v>
      </c>
      <c r="C141" s="203">
        <f>C116-0</f>
        <v>4911452.720499998</v>
      </c>
      <c r="D141" s="203">
        <f>D116-0</f>
        <v>1978425.2875000001</v>
      </c>
      <c r="E141" s="203">
        <f>E116-E136</f>
        <v>1714529.1214999827</v>
      </c>
      <c r="F141" s="203">
        <f>F116-0</f>
        <v>283202.30499999999</v>
      </c>
      <c r="G141" s="203">
        <f>G116-G136</f>
        <v>383839.03499999997</v>
      </c>
      <c r="H141" s="203">
        <f>H116-H136</f>
        <v>858092</v>
      </c>
      <c r="I141" s="16"/>
    </row>
    <row r="142" spans="1:9" s="4" customFormat="1" ht="18" customHeight="1" x14ac:dyDescent="0.2">
      <c r="A142" s="190">
        <v>2018</v>
      </c>
      <c r="B142" s="203"/>
      <c r="C142" s="203"/>
      <c r="D142" s="203"/>
      <c r="E142" s="203"/>
      <c r="F142" s="203"/>
      <c r="G142" s="203"/>
      <c r="H142" s="203"/>
      <c r="I142" s="16"/>
    </row>
    <row r="143" spans="1:9" s="4" customFormat="1" ht="18" customHeight="1" x14ac:dyDescent="0.2">
      <c r="A143" s="190" t="s">
        <v>224</v>
      </c>
      <c r="B143" s="201">
        <v>10994754</v>
      </c>
      <c r="C143" s="201">
        <v>4948439.9999998966</v>
      </c>
      <c r="D143" s="201">
        <v>2086712</v>
      </c>
      <c r="E143" s="201">
        <v>2331272.7487500003</v>
      </c>
      <c r="F143" s="201">
        <v>270194</v>
      </c>
      <c r="G143" s="201">
        <v>464095.56699999998</v>
      </c>
      <c r="H143" s="201">
        <v>894039</v>
      </c>
      <c r="I143" s="16"/>
    </row>
    <row r="144" spans="1:9" s="4" customFormat="1" ht="9.9499999999999993" hidden="1" customHeight="1" x14ac:dyDescent="0.2">
      <c r="A144" s="196" t="s">
        <v>45</v>
      </c>
      <c r="B144" s="203">
        <v>102766.09749999999</v>
      </c>
      <c r="C144" s="203" t="s">
        <v>17</v>
      </c>
      <c r="D144" s="203">
        <v>52899</v>
      </c>
      <c r="E144" s="203" t="s">
        <v>17</v>
      </c>
      <c r="F144" s="203">
        <v>39388</v>
      </c>
      <c r="G144" s="203">
        <v>2319.0124999999998</v>
      </c>
      <c r="H144" s="203">
        <v>8160.0849999999946</v>
      </c>
      <c r="I144" s="16"/>
    </row>
    <row r="145" spans="1:9" s="4" customFormat="1" ht="9.9499999999999993" hidden="1" customHeight="1" x14ac:dyDescent="0.2">
      <c r="A145" s="196" t="s">
        <v>27</v>
      </c>
      <c r="B145" s="203">
        <v>362901.29550000018</v>
      </c>
      <c r="C145" s="203">
        <v>147915.60750000016</v>
      </c>
      <c r="D145" s="203">
        <v>165295</v>
      </c>
      <c r="E145" s="203" t="s">
        <v>17</v>
      </c>
      <c r="F145" s="203" t="s">
        <v>17</v>
      </c>
      <c r="G145" s="203">
        <v>10656.45</v>
      </c>
      <c r="H145" s="203">
        <v>39034.238000000012</v>
      </c>
      <c r="I145" s="16"/>
    </row>
    <row r="146" spans="1:9" s="4" customFormat="1" ht="9.9499999999999993" hidden="1" customHeight="1" x14ac:dyDescent="0.2">
      <c r="A146" s="196" t="s">
        <v>28</v>
      </c>
      <c r="B146" s="203">
        <v>244905.05800000031</v>
      </c>
      <c r="C146" s="203">
        <v>106646.79250000037</v>
      </c>
      <c r="D146" s="203" t="s">
        <v>17</v>
      </c>
      <c r="E146" s="203">
        <v>131354.68999999997</v>
      </c>
      <c r="F146" s="203" t="s">
        <v>17</v>
      </c>
      <c r="G146" s="203">
        <v>2912.3975</v>
      </c>
      <c r="H146" s="203">
        <v>3991.1779999999999</v>
      </c>
      <c r="I146" s="16"/>
    </row>
    <row r="147" spans="1:9" s="4" customFormat="1" ht="9.9499999999999993" hidden="1" customHeight="1" x14ac:dyDescent="0.2">
      <c r="A147" s="196" t="s">
        <v>29</v>
      </c>
      <c r="B147" s="203">
        <v>744891.40775000036</v>
      </c>
      <c r="C147" s="203" t="s">
        <v>17</v>
      </c>
      <c r="D147" s="203" t="s">
        <v>17</v>
      </c>
      <c r="E147" s="203">
        <v>743163.58375000034</v>
      </c>
      <c r="F147" s="203" t="s">
        <v>17</v>
      </c>
      <c r="G147" s="204">
        <v>1282.47</v>
      </c>
      <c r="H147" s="203">
        <v>445.35399999999998</v>
      </c>
      <c r="I147" s="16"/>
    </row>
    <row r="148" spans="1:9" s="4" customFormat="1" ht="9.9499999999999993" hidden="1" customHeight="1" x14ac:dyDescent="0.2">
      <c r="A148" s="196" t="s">
        <v>30</v>
      </c>
      <c r="B148" s="203">
        <v>362681.49149999861</v>
      </c>
      <c r="C148" s="203">
        <v>281993.58249999862</v>
      </c>
      <c r="D148" s="203" t="s">
        <v>17</v>
      </c>
      <c r="E148" s="203">
        <v>37576.80750000001</v>
      </c>
      <c r="F148" s="203" t="s">
        <v>17</v>
      </c>
      <c r="G148" s="204">
        <v>23706.33</v>
      </c>
      <c r="H148" s="203">
        <v>19404.771500000003</v>
      </c>
      <c r="I148" s="16"/>
    </row>
    <row r="149" spans="1:9" s="4" customFormat="1" ht="9.9499999999999993" hidden="1" customHeight="1" x14ac:dyDescent="0.2">
      <c r="A149" s="196" t="s">
        <v>31</v>
      </c>
      <c r="B149" s="203">
        <v>338154.54099999997</v>
      </c>
      <c r="C149" s="203">
        <v>33.872500000000002</v>
      </c>
      <c r="D149" s="203">
        <v>301439</v>
      </c>
      <c r="E149" s="203" t="s">
        <v>17</v>
      </c>
      <c r="F149" s="203">
        <v>909</v>
      </c>
      <c r="G149" s="203">
        <v>4064.6574999999998</v>
      </c>
      <c r="H149" s="203">
        <v>31708.011000000002</v>
      </c>
      <c r="I149" s="16"/>
    </row>
    <row r="150" spans="1:9" s="4" customFormat="1" ht="9.9499999999999993" hidden="1" customHeight="1" x14ac:dyDescent="0.2">
      <c r="A150" s="196" t="s">
        <v>33</v>
      </c>
      <c r="B150" s="203">
        <v>470974.15499999933</v>
      </c>
      <c r="C150" s="203">
        <v>5465.2749999999978</v>
      </c>
      <c r="D150" s="203" t="s">
        <v>17</v>
      </c>
      <c r="E150" s="203">
        <v>457644.84499999927</v>
      </c>
      <c r="F150" s="203" t="s">
        <v>17</v>
      </c>
      <c r="G150" s="203">
        <v>5559.3400000000011</v>
      </c>
      <c r="H150" s="203">
        <v>2304.6950000000002</v>
      </c>
      <c r="I150" s="16"/>
    </row>
    <row r="151" spans="1:9" s="4" customFormat="1" ht="9.9499999999999993" hidden="1" customHeight="1" x14ac:dyDescent="0.2">
      <c r="A151" s="196" t="s">
        <v>50</v>
      </c>
      <c r="B151" s="203">
        <v>46559.728500000027</v>
      </c>
      <c r="C151" s="203">
        <v>39856.79750000003</v>
      </c>
      <c r="D151" s="203" t="s">
        <v>17</v>
      </c>
      <c r="E151" s="203" t="s">
        <v>17</v>
      </c>
      <c r="F151" s="203" t="s">
        <v>17</v>
      </c>
      <c r="G151" s="204">
        <v>6341.2550000000001</v>
      </c>
      <c r="H151" s="203">
        <v>361.67599999999999</v>
      </c>
      <c r="I151" s="16"/>
    </row>
    <row r="152" spans="1:9" s="4" customFormat="1" ht="9.9499999999999993" hidden="1" customHeight="1" x14ac:dyDescent="0.2">
      <c r="A152" s="196" t="s">
        <v>34</v>
      </c>
      <c r="B152" s="203">
        <v>209871.68550000069</v>
      </c>
      <c r="C152" s="203">
        <v>174584.17750000072</v>
      </c>
      <c r="D152" s="203" t="s">
        <v>17</v>
      </c>
      <c r="E152" s="203" t="s">
        <v>17</v>
      </c>
      <c r="F152" s="203" t="s">
        <v>17</v>
      </c>
      <c r="G152" s="203">
        <v>10760.022499999999</v>
      </c>
      <c r="H152" s="203">
        <v>24527.485499999988</v>
      </c>
      <c r="I152" s="16"/>
    </row>
    <row r="153" spans="1:9" s="4" customFormat="1" ht="9.9499999999999993" hidden="1" customHeight="1" x14ac:dyDescent="0.2">
      <c r="A153" s="196" t="s">
        <v>35</v>
      </c>
      <c r="B153" s="203">
        <v>566356.39650001039</v>
      </c>
      <c r="C153" s="203">
        <v>431968.7900000104</v>
      </c>
      <c r="D153" s="203" t="s">
        <v>17</v>
      </c>
      <c r="E153" s="203">
        <v>44918.737500000003</v>
      </c>
      <c r="F153" s="203" t="s">
        <v>17</v>
      </c>
      <c r="G153" s="203">
        <v>42722.087499999994</v>
      </c>
      <c r="H153" s="203">
        <v>46746.781500000012</v>
      </c>
      <c r="I153" s="16"/>
    </row>
    <row r="154" spans="1:9" s="4" customFormat="1" ht="9.9499999999999993" hidden="1" customHeight="1" x14ac:dyDescent="0.2">
      <c r="A154" s="196" t="s">
        <v>36</v>
      </c>
      <c r="B154" s="203">
        <v>661095.77700002829</v>
      </c>
      <c r="C154" s="203">
        <v>618400.06000002823</v>
      </c>
      <c r="D154" s="203" t="s">
        <v>17</v>
      </c>
      <c r="E154" s="203" t="s">
        <v>17</v>
      </c>
      <c r="F154" s="203" t="s">
        <v>17</v>
      </c>
      <c r="G154" s="203">
        <v>12009.270000000002</v>
      </c>
      <c r="H154" s="203">
        <v>30686.446999999996</v>
      </c>
      <c r="I154" s="16"/>
    </row>
    <row r="155" spans="1:9" s="4" customFormat="1" ht="9.9499999999999993" hidden="1" customHeight="1" x14ac:dyDescent="0.2">
      <c r="A155" s="196" t="s">
        <v>37</v>
      </c>
      <c r="B155" s="203">
        <v>627418.804</v>
      </c>
      <c r="C155" s="203">
        <v>1548.3700000000006</v>
      </c>
      <c r="D155" s="203">
        <v>565297</v>
      </c>
      <c r="E155" s="203" t="s">
        <v>17</v>
      </c>
      <c r="F155" s="203" t="s">
        <v>17</v>
      </c>
      <c r="G155" s="203">
        <v>36885.264999999999</v>
      </c>
      <c r="H155" s="203">
        <v>23688.168999999983</v>
      </c>
      <c r="I155" s="16"/>
    </row>
    <row r="156" spans="1:9" s="4" customFormat="1" ht="9.9499999999999993" hidden="1" customHeight="1" x14ac:dyDescent="0.2">
      <c r="A156" s="196" t="s">
        <v>38</v>
      </c>
      <c r="B156" s="203">
        <v>559299.11199999996</v>
      </c>
      <c r="C156" s="203" t="s">
        <v>17</v>
      </c>
      <c r="D156" s="203">
        <v>478455</v>
      </c>
      <c r="E156" s="203" t="s">
        <v>17</v>
      </c>
      <c r="F156" s="203" t="s">
        <v>17</v>
      </c>
      <c r="G156" s="203">
        <v>14935.307500000003</v>
      </c>
      <c r="H156" s="203">
        <v>65908.804500000027</v>
      </c>
      <c r="I156" s="16"/>
    </row>
    <row r="157" spans="1:9" s="4" customFormat="1" ht="9.9499999999999993" hidden="1" customHeight="1" x14ac:dyDescent="0.2">
      <c r="A157" s="196" t="s">
        <v>39</v>
      </c>
      <c r="B157" s="203">
        <v>3482637.6539998599</v>
      </c>
      <c r="C157" s="203">
        <v>2863719.4399998598</v>
      </c>
      <c r="D157" s="203" t="s">
        <v>17</v>
      </c>
      <c r="E157" s="203" t="s">
        <v>17</v>
      </c>
      <c r="F157" s="203" t="s">
        <v>17</v>
      </c>
      <c r="G157" s="203">
        <v>137431.5245</v>
      </c>
      <c r="H157" s="203">
        <v>481486.68950000021</v>
      </c>
      <c r="I157" s="16"/>
    </row>
    <row r="158" spans="1:9" s="4" customFormat="1" ht="9.9499999999999993" hidden="1" customHeight="1" x14ac:dyDescent="0.2">
      <c r="A158" s="196" t="s">
        <v>40</v>
      </c>
      <c r="B158" s="203">
        <v>161690.65249999985</v>
      </c>
      <c r="C158" s="203">
        <v>38509.419999999867</v>
      </c>
      <c r="D158" s="203" t="s">
        <v>17</v>
      </c>
      <c r="E158" s="203" t="s">
        <v>17</v>
      </c>
      <c r="F158" s="203">
        <v>50756</v>
      </c>
      <c r="G158" s="203">
        <v>58537.417499999996</v>
      </c>
      <c r="H158" s="203">
        <v>13887.814999999995</v>
      </c>
      <c r="I158" s="16"/>
    </row>
    <row r="159" spans="1:9" s="4" customFormat="1" ht="9.9499999999999993" hidden="1" customHeight="1" x14ac:dyDescent="0.2">
      <c r="A159" s="196" t="s">
        <v>51</v>
      </c>
      <c r="B159" s="203">
        <v>46679.197500000009</v>
      </c>
      <c r="C159" s="203" t="s">
        <v>17</v>
      </c>
      <c r="D159" s="203" t="s">
        <v>17</v>
      </c>
      <c r="E159" s="203">
        <v>46648.597500000011</v>
      </c>
      <c r="F159" s="203" t="s">
        <v>17</v>
      </c>
      <c r="G159" s="205">
        <v>30.6</v>
      </c>
      <c r="H159" s="205">
        <v>0</v>
      </c>
      <c r="I159" s="16"/>
    </row>
    <row r="160" spans="1:9" s="4" customFormat="1" ht="9.9499999999999993" hidden="1" customHeight="1" x14ac:dyDescent="0.2">
      <c r="A160" s="196" t="s">
        <v>48</v>
      </c>
      <c r="B160" s="203">
        <v>165775.9250000001</v>
      </c>
      <c r="C160" s="203" t="s">
        <v>17</v>
      </c>
      <c r="D160" s="203" t="s">
        <v>17</v>
      </c>
      <c r="E160" s="203">
        <v>165593.60000000009</v>
      </c>
      <c r="F160" s="203" t="s">
        <v>17</v>
      </c>
      <c r="G160" s="205">
        <v>182.32499999999999</v>
      </c>
      <c r="H160" s="205">
        <v>0</v>
      </c>
      <c r="I160" s="16"/>
    </row>
    <row r="161" spans="1:10" s="4" customFormat="1" ht="9.9499999999999993" hidden="1" customHeight="1" x14ac:dyDescent="0.2">
      <c r="A161" s="196" t="s">
        <v>41</v>
      </c>
      <c r="B161" s="203">
        <v>153812.71600000039</v>
      </c>
      <c r="C161" s="203">
        <v>135581.62500000041</v>
      </c>
      <c r="D161" s="203" t="s">
        <v>17</v>
      </c>
      <c r="E161" s="203" t="s">
        <v>17</v>
      </c>
      <c r="F161" s="203" t="s">
        <v>17</v>
      </c>
      <c r="G161" s="203">
        <v>10235.775</v>
      </c>
      <c r="H161" s="203">
        <v>7995.3160000000025</v>
      </c>
      <c r="I161" s="16"/>
    </row>
    <row r="162" spans="1:10" s="4" customFormat="1" ht="9.9499999999999993" hidden="1" customHeight="1" x14ac:dyDescent="0.2">
      <c r="A162" s="196" t="s">
        <v>42</v>
      </c>
      <c r="B162" s="203">
        <v>482359.36999999994</v>
      </c>
      <c r="C162" s="203">
        <v>998.1700000000003</v>
      </c>
      <c r="D162" s="203">
        <v>463876</v>
      </c>
      <c r="E162" s="203" t="s">
        <v>17</v>
      </c>
      <c r="F162" s="203" t="s">
        <v>17</v>
      </c>
      <c r="G162" s="203">
        <v>14304.48</v>
      </c>
      <c r="H162" s="203">
        <v>3180.72</v>
      </c>
      <c r="I162" s="16"/>
    </row>
    <row r="163" spans="1:10" s="4" customFormat="1" ht="18" customHeight="1" x14ac:dyDescent="0.2">
      <c r="A163" s="196" t="s">
        <v>43</v>
      </c>
      <c r="B163" s="203">
        <v>543596.24250000075</v>
      </c>
      <c r="C163" s="203" t="s">
        <v>17</v>
      </c>
      <c r="D163" s="203" t="s">
        <v>17</v>
      </c>
      <c r="E163" s="203">
        <v>543596.24250000075</v>
      </c>
      <c r="F163" s="203" t="s">
        <v>17</v>
      </c>
      <c r="G163" s="205">
        <v>0</v>
      </c>
      <c r="H163" s="205">
        <v>0</v>
      </c>
      <c r="I163" s="16"/>
    </row>
    <row r="164" spans="1:10" s="4" customFormat="1" ht="12.75" hidden="1" x14ac:dyDescent="0.2">
      <c r="A164" s="196" t="s">
        <v>44</v>
      </c>
      <c r="B164" s="203">
        <v>242101.84100000001</v>
      </c>
      <c r="C164" s="203">
        <v>17973.942499999997</v>
      </c>
      <c r="D164" s="203">
        <v>3615</v>
      </c>
      <c r="E164" s="203" t="s">
        <v>17</v>
      </c>
      <c r="F164" s="203">
        <v>179141</v>
      </c>
      <c r="G164" s="203">
        <v>35348.78</v>
      </c>
      <c r="H164" s="203">
        <v>6023.1185000000005</v>
      </c>
      <c r="I164" s="16"/>
    </row>
    <row r="165" spans="1:10" s="4" customFormat="1" ht="12.75" hidden="1" x14ac:dyDescent="0.2">
      <c r="A165" s="196" t="s">
        <v>46</v>
      </c>
      <c r="B165" s="203">
        <v>161402.30750000002</v>
      </c>
      <c r="C165" s="203">
        <v>626.66249999999991</v>
      </c>
      <c r="D165" s="203" t="s">
        <v>17</v>
      </c>
      <c r="E165" s="203">
        <v>160775.64500000002</v>
      </c>
      <c r="F165" s="203" t="s">
        <v>17</v>
      </c>
      <c r="G165" s="205">
        <v>0</v>
      </c>
      <c r="H165" s="205">
        <v>0</v>
      </c>
      <c r="I165" s="16"/>
    </row>
    <row r="166" spans="1:10" s="4" customFormat="1" ht="12.75" hidden="1" x14ac:dyDescent="0.2">
      <c r="A166" s="196" t="s">
        <v>47</v>
      </c>
      <c r="B166" s="203">
        <v>61117.773499999996</v>
      </c>
      <c r="C166" s="203" t="s">
        <v>17</v>
      </c>
      <c r="D166" s="203">
        <v>55836</v>
      </c>
      <c r="E166" s="203" t="s">
        <v>17</v>
      </c>
      <c r="F166" s="203" t="s">
        <v>17</v>
      </c>
      <c r="G166" s="203">
        <v>3513.7299999999996</v>
      </c>
      <c r="H166" s="205">
        <v>1768.0435000000002</v>
      </c>
      <c r="I166" s="16"/>
    </row>
    <row r="167" spans="1:10" s="4" customFormat="1" ht="12.75" hidden="1" x14ac:dyDescent="0.2">
      <c r="A167" s="196" t="s">
        <v>49</v>
      </c>
      <c r="B167" s="203">
        <v>140583.51349999956</v>
      </c>
      <c r="C167" s="203">
        <v>82617.414999999557</v>
      </c>
      <c r="D167" s="203" t="s">
        <v>17</v>
      </c>
      <c r="E167" s="203" t="s">
        <v>17</v>
      </c>
      <c r="F167" s="203" t="s">
        <v>17</v>
      </c>
      <c r="G167" s="203">
        <v>30357.069999999996</v>
      </c>
      <c r="H167" s="203">
        <v>27609.028500000019</v>
      </c>
      <c r="I167" s="16"/>
    </row>
    <row r="168" spans="1:10" s="4" customFormat="1" ht="18" customHeight="1" x14ac:dyDescent="0.2">
      <c r="A168" s="196" t="s">
        <v>60</v>
      </c>
      <c r="B168" s="203">
        <f>B143-B163</f>
        <v>10451157.757499998</v>
      </c>
      <c r="C168" s="203">
        <f>C143-0</f>
        <v>4948439.9999998966</v>
      </c>
      <c r="D168" s="203">
        <f>D143-0</f>
        <v>2086712</v>
      </c>
      <c r="E168" s="203">
        <f>E143-E163</f>
        <v>1787676.5062499996</v>
      </c>
      <c r="F168" s="203">
        <f>F143-0</f>
        <v>270194</v>
      </c>
      <c r="G168" s="203">
        <f t="shared" ref="G168" si="6">G143-G163</f>
        <v>464095.56699999998</v>
      </c>
      <c r="H168" s="203">
        <f>H143-0</f>
        <v>894039</v>
      </c>
      <c r="I168" s="16"/>
    </row>
    <row r="169" spans="1:10" s="4" customFormat="1" ht="18" customHeight="1" x14ac:dyDescent="0.2">
      <c r="A169" s="190">
        <v>2019</v>
      </c>
      <c r="B169" s="201"/>
      <c r="C169" s="201"/>
      <c r="D169" s="201"/>
      <c r="E169" s="201"/>
      <c r="F169" s="201"/>
      <c r="G169" s="201"/>
      <c r="H169" s="201"/>
      <c r="I169" s="16"/>
    </row>
    <row r="170" spans="1:10" s="4" customFormat="1" ht="18" customHeight="1" x14ac:dyDescent="0.2">
      <c r="A170" s="190" t="s">
        <v>224</v>
      </c>
      <c r="B170" s="201">
        <v>11418218</v>
      </c>
      <c r="C170" s="201">
        <v>5182436.1426297398</v>
      </c>
      <c r="D170" s="201">
        <v>2314880</v>
      </c>
      <c r="E170" s="201">
        <v>2385687.2995000007</v>
      </c>
      <c r="F170" s="201">
        <v>298113</v>
      </c>
      <c r="G170" s="201">
        <v>475266.91179254511</v>
      </c>
      <c r="H170" s="201">
        <v>761835</v>
      </c>
      <c r="I170" s="16"/>
    </row>
    <row r="171" spans="1:10" s="4" customFormat="1" ht="18" customHeight="1" x14ac:dyDescent="0.2">
      <c r="A171" s="196" t="s">
        <v>43</v>
      </c>
      <c r="B171" s="203">
        <v>618502</v>
      </c>
      <c r="C171" s="203">
        <v>148.9</v>
      </c>
      <c r="D171" s="203" t="s">
        <v>191</v>
      </c>
      <c r="E171" s="203">
        <v>618354</v>
      </c>
      <c r="F171" s="203" t="s">
        <v>191</v>
      </c>
      <c r="G171" s="203" t="s">
        <v>191</v>
      </c>
      <c r="H171" s="203" t="s">
        <v>191</v>
      </c>
      <c r="I171" s="16"/>
      <c r="J171" s="184"/>
    </row>
    <row r="172" spans="1:10" s="4" customFormat="1" ht="18" customHeight="1" x14ac:dyDescent="0.2">
      <c r="A172" s="196" t="s">
        <v>60</v>
      </c>
      <c r="B172" s="203">
        <f>B170-B171</f>
        <v>10799716</v>
      </c>
      <c r="C172" s="203">
        <v>5182287</v>
      </c>
      <c r="D172" s="203">
        <v>2314880</v>
      </c>
      <c r="E172" s="203">
        <f>E170-E171</f>
        <v>1767333.2995000007</v>
      </c>
      <c r="F172" s="203">
        <v>298113</v>
      </c>
      <c r="G172" s="203">
        <v>475267</v>
      </c>
      <c r="H172" s="203">
        <v>761835</v>
      </c>
      <c r="I172" s="16"/>
    </row>
    <row r="173" spans="1:10" s="4" customFormat="1" ht="18" customHeight="1" x14ac:dyDescent="0.2">
      <c r="A173" s="190">
        <v>2020</v>
      </c>
      <c r="B173" s="203"/>
      <c r="C173" s="203"/>
      <c r="D173" s="203"/>
      <c r="E173" s="203"/>
      <c r="F173" s="203"/>
      <c r="G173" s="203"/>
      <c r="H173" s="203"/>
      <c r="I173" s="16"/>
    </row>
    <row r="174" spans="1:10" s="4" customFormat="1" ht="18" customHeight="1" x14ac:dyDescent="0.2">
      <c r="A174" s="190" t="s">
        <v>224</v>
      </c>
      <c r="B174" s="201">
        <v>10059248</v>
      </c>
      <c r="C174" s="201">
        <v>4418544</v>
      </c>
      <c r="D174" s="201">
        <v>2310989</v>
      </c>
      <c r="E174" s="201">
        <v>1925890</v>
      </c>
      <c r="F174" s="201">
        <v>263417</v>
      </c>
      <c r="G174" s="201">
        <v>375493</v>
      </c>
      <c r="H174" s="201">
        <v>764915</v>
      </c>
      <c r="I174" s="16"/>
    </row>
    <row r="175" spans="1:10" s="4" customFormat="1" ht="18" customHeight="1" x14ac:dyDescent="0.2">
      <c r="A175" s="196" t="s">
        <v>43</v>
      </c>
      <c r="B175" s="203">
        <v>538494</v>
      </c>
      <c r="C175" s="203">
        <v>60</v>
      </c>
      <c r="D175" s="203" t="s">
        <v>17</v>
      </c>
      <c r="E175" s="203">
        <v>538434</v>
      </c>
      <c r="F175" s="203" t="s">
        <v>191</v>
      </c>
      <c r="G175" s="203" t="s">
        <v>191</v>
      </c>
      <c r="H175" s="203" t="s">
        <v>191</v>
      </c>
      <c r="I175" s="16"/>
    </row>
    <row r="176" spans="1:10" s="4" customFormat="1" ht="18" customHeight="1" x14ac:dyDescent="0.2">
      <c r="A176" s="196" t="s">
        <v>60</v>
      </c>
      <c r="B176" s="203">
        <f>B174-B175</f>
        <v>9520754</v>
      </c>
      <c r="C176" s="203">
        <f>C174-C175</f>
        <v>4418484</v>
      </c>
      <c r="D176" s="203">
        <v>2310989</v>
      </c>
      <c r="E176" s="203">
        <f>E174-E175</f>
        <v>1387456</v>
      </c>
      <c r="F176" s="203">
        <v>263417</v>
      </c>
      <c r="G176" s="203">
        <v>375493</v>
      </c>
      <c r="H176" s="203">
        <v>764915</v>
      </c>
      <c r="I176" s="16"/>
    </row>
    <row r="177" spans="1:10" s="4" customFormat="1" ht="18" customHeight="1" x14ac:dyDescent="0.2">
      <c r="A177" s="190">
        <v>2021</v>
      </c>
      <c r="B177" s="203"/>
      <c r="C177" s="203"/>
      <c r="D177" s="203"/>
      <c r="E177" s="203"/>
      <c r="F177" s="203"/>
      <c r="G177" s="203"/>
      <c r="H177" s="203"/>
      <c r="I177" s="16"/>
    </row>
    <row r="178" spans="1:10" s="4" customFormat="1" ht="18" customHeight="1" x14ac:dyDescent="0.2">
      <c r="A178" s="190" t="s">
        <v>228</v>
      </c>
      <c r="B178" s="201">
        <f>SUM(C178:H178)</f>
        <v>13868363</v>
      </c>
      <c r="C178" s="201">
        <v>6114598</v>
      </c>
      <c r="D178" s="201">
        <v>3289133</v>
      </c>
      <c r="E178" s="201">
        <v>2698507</v>
      </c>
      <c r="F178" s="201">
        <v>336838</v>
      </c>
      <c r="G178" s="201">
        <v>463044</v>
      </c>
      <c r="H178" s="201">
        <v>966243</v>
      </c>
      <c r="I178" s="16"/>
    </row>
    <row r="179" spans="1:10" s="4" customFormat="1" ht="18" customHeight="1" x14ac:dyDescent="0.2">
      <c r="A179" s="196" t="s">
        <v>43</v>
      </c>
      <c r="B179" s="203">
        <f>SUM(C179:H179)</f>
        <v>749032</v>
      </c>
      <c r="C179" s="203">
        <v>307</v>
      </c>
      <c r="D179" s="203" t="s">
        <v>17</v>
      </c>
      <c r="E179" s="203">
        <v>748665</v>
      </c>
      <c r="F179" s="203" t="s">
        <v>191</v>
      </c>
      <c r="G179" s="203">
        <v>60</v>
      </c>
      <c r="H179" s="203" t="s">
        <v>191</v>
      </c>
      <c r="I179" s="16"/>
    </row>
    <row r="180" spans="1:10" s="4" customFormat="1" ht="18" customHeight="1" x14ac:dyDescent="0.2">
      <c r="A180" s="196" t="s">
        <v>60</v>
      </c>
      <c r="B180" s="203">
        <f>B178-B179</f>
        <v>13119331</v>
      </c>
      <c r="C180" s="203">
        <f t="shared" ref="C180:G180" si="7">C178-C179</f>
        <v>6114291</v>
      </c>
      <c r="D180" s="203">
        <v>3289133</v>
      </c>
      <c r="E180" s="203">
        <f t="shared" si="7"/>
        <v>1949842</v>
      </c>
      <c r="F180" s="203">
        <v>336838</v>
      </c>
      <c r="G180" s="203">
        <f t="shared" si="7"/>
        <v>462984</v>
      </c>
      <c r="H180" s="203">
        <v>966243</v>
      </c>
      <c r="I180" s="16"/>
      <c r="J180" s="129"/>
    </row>
    <row r="181" spans="1:10" s="4" customFormat="1" ht="18" customHeight="1" x14ac:dyDescent="0.2">
      <c r="A181" s="190">
        <v>2022</v>
      </c>
      <c r="B181" s="203"/>
      <c r="C181" s="203"/>
      <c r="D181" s="203"/>
      <c r="E181" s="203"/>
      <c r="F181" s="203"/>
      <c r="G181" s="203"/>
      <c r="H181" s="203"/>
      <c r="I181" s="16"/>
    </row>
    <row r="182" spans="1:10" s="4" customFormat="1" ht="18" customHeight="1" x14ac:dyDescent="0.2">
      <c r="A182" s="190" t="s">
        <v>228</v>
      </c>
      <c r="B182" s="201">
        <f>SUM(C182:H182)</f>
        <v>13865975</v>
      </c>
      <c r="C182" s="201">
        <v>6573183</v>
      </c>
      <c r="D182" s="201">
        <v>3130781</v>
      </c>
      <c r="E182" s="201">
        <v>2862803</v>
      </c>
      <c r="F182" s="201">
        <v>306045</v>
      </c>
      <c r="G182" s="201">
        <v>501136</v>
      </c>
      <c r="H182" s="201">
        <v>492027</v>
      </c>
      <c r="I182" s="16"/>
    </row>
    <row r="183" spans="1:10" s="4" customFormat="1" ht="18" customHeight="1" x14ac:dyDescent="0.2">
      <c r="A183" s="196" t="s">
        <v>43</v>
      </c>
      <c r="B183" s="203">
        <f>SUM(C183:H183)</f>
        <v>762167</v>
      </c>
      <c r="C183" s="203">
        <v>1807</v>
      </c>
      <c r="D183" s="203" t="s">
        <v>17</v>
      </c>
      <c r="E183" s="203">
        <v>754657</v>
      </c>
      <c r="F183" s="203" t="s">
        <v>17</v>
      </c>
      <c r="G183" s="203">
        <v>5391</v>
      </c>
      <c r="H183" s="203">
        <v>312</v>
      </c>
      <c r="I183" s="16"/>
    </row>
    <row r="184" spans="1:10" s="4" customFormat="1" ht="18" customHeight="1" x14ac:dyDescent="0.2">
      <c r="A184" s="196" t="s">
        <v>60</v>
      </c>
      <c r="B184" s="203">
        <f>B182-B183</f>
        <v>13103808</v>
      </c>
      <c r="C184" s="203">
        <f t="shared" ref="C184" si="8">C182-C183</f>
        <v>6571376</v>
      </c>
      <c r="D184" s="203">
        <v>3289133</v>
      </c>
      <c r="E184" s="203">
        <f t="shared" ref="E184" si="9">E182-E183</f>
        <v>2108146</v>
      </c>
      <c r="F184" s="203">
        <v>336838</v>
      </c>
      <c r="G184" s="203">
        <f t="shared" ref="G184" si="10">G182-G183</f>
        <v>495745</v>
      </c>
      <c r="H184" s="203">
        <v>966243</v>
      </c>
      <c r="I184" s="16"/>
      <c r="J184" s="129"/>
    </row>
    <row r="185" spans="1:10" s="4" customFormat="1" ht="18" customHeight="1" x14ac:dyDescent="0.2">
      <c r="A185" s="190">
        <v>2023</v>
      </c>
      <c r="B185" s="203"/>
      <c r="C185" s="203"/>
      <c r="D185" s="203"/>
      <c r="E185" s="203"/>
      <c r="F185" s="203"/>
      <c r="G185" s="203"/>
      <c r="H185" s="203"/>
      <c r="I185" s="16"/>
    </row>
    <row r="186" spans="1:10" s="4" customFormat="1" ht="18" customHeight="1" x14ac:dyDescent="0.2">
      <c r="A186" s="190" t="s">
        <v>228</v>
      </c>
      <c r="B186" s="201">
        <v>12100254.818293337</v>
      </c>
      <c r="C186" s="201">
        <v>5767611.3600000162</v>
      </c>
      <c r="D186" s="201">
        <v>2679499.593900024</v>
      </c>
      <c r="E186" s="201">
        <v>2438182.5434999997</v>
      </c>
      <c r="F186" s="201">
        <v>257131.63000000268</v>
      </c>
      <c r="G186" s="201">
        <v>529688.01126828988</v>
      </c>
      <c r="H186" s="201">
        <v>428141.67962500063</v>
      </c>
      <c r="I186" s="16"/>
    </row>
    <row r="187" spans="1:10" s="4" customFormat="1" ht="18" customHeight="1" x14ac:dyDescent="0.2">
      <c r="A187" s="196" t="s">
        <v>43</v>
      </c>
      <c r="B187" s="203">
        <v>621750.53450000077</v>
      </c>
      <c r="C187" s="203" t="s">
        <v>17</v>
      </c>
      <c r="D187" s="203" t="s">
        <v>17</v>
      </c>
      <c r="E187" s="203">
        <v>621690.53450000077</v>
      </c>
      <c r="F187" s="203" t="s">
        <v>17</v>
      </c>
      <c r="G187" s="203">
        <v>60</v>
      </c>
      <c r="H187" s="203" t="s">
        <v>17</v>
      </c>
      <c r="I187" s="16"/>
    </row>
    <row r="188" spans="1:10" s="4" customFormat="1" ht="18" customHeight="1" x14ac:dyDescent="0.2">
      <c r="A188" s="196" t="s">
        <v>60</v>
      </c>
      <c r="B188" s="203">
        <f>B186-B187</f>
        <v>11478504.283793336</v>
      </c>
      <c r="C188" s="203">
        <f>C186</f>
        <v>5767611.3600000162</v>
      </c>
      <c r="D188" s="203">
        <f>D186</f>
        <v>2679499.593900024</v>
      </c>
      <c r="E188" s="203">
        <f>E186-E187</f>
        <v>1816492.0089999989</v>
      </c>
      <c r="F188" s="203">
        <f>F186</f>
        <v>257131.63000000268</v>
      </c>
      <c r="G188" s="203">
        <f>G186-G187</f>
        <v>529628.01126828988</v>
      </c>
      <c r="H188" s="203">
        <f>H186</f>
        <v>428141.67962500063</v>
      </c>
      <c r="I188" s="16"/>
      <c r="J188" s="129"/>
    </row>
    <row r="189" spans="1:10" s="4" customFormat="1" ht="5.0999999999999996" customHeight="1" x14ac:dyDescent="0.2">
      <c r="A189" s="207"/>
      <c r="B189" s="208"/>
      <c r="C189" s="208"/>
      <c r="D189" s="208"/>
      <c r="E189" s="208"/>
      <c r="F189" s="208"/>
      <c r="G189" s="208"/>
      <c r="H189" s="208"/>
      <c r="I189" s="16"/>
    </row>
    <row r="190" spans="1:10" s="4" customFormat="1" ht="8.25" customHeight="1" x14ac:dyDescent="0.2">
      <c r="A190" s="470" t="s">
        <v>327</v>
      </c>
      <c r="B190" s="471"/>
      <c r="C190" s="471"/>
      <c r="D190" s="471"/>
      <c r="E190" s="471"/>
      <c r="F190" s="471"/>
      <c r="G190" s="471"/>
      <c r="H190" s="471"/>
      <c r="I190" s="16"/>
    </row>
    <row r="191" spans="1:10" s="4" customFormat="1" ht="8.25" customHeight="1" x14ac:dyDescent="0.2">
      <c r="A191" s="472" t="s">
        <v>339</v>
      </c>
      <c r="B191" s="472"/>
      <c r="C191" s="472"/>
      <c r="D191" s="465"/>
      <c r="E191" s="465"/>
      <c r="F191" s="465"/>
      <c r="G191" s="465"/>
      <c r="H191" s="465"/>
      <c r="I191" s="16"/>
    </row>
    <row r="192" spans="1:10" s="4" customFormat="1" ht="11.1" customHeight="1" x14ac:dyDescent="0.2">
      <c r="A192" s="26" t="s">
        <v>223</v>
      </c>
      <c r="B192" s="210"/>
      <c r="C192" s="210"/>
      <c r="D192" s="210"/>
      <c r="E192" s="210"/>
      <c r="F192" s="210"/>
      <c r="G192" s="210"/>
      <c r="H192" s="210"/>
      <c r="I192" s="16"/>
    </row>
    <row r="193" spans="1:9" s="4" customFormat="1" ht="9.75" customHeight="1" x14ac:dyDescent="0.2">
      <c r="A193" s="469" t="s">
        <v>314</v>
      </c>
      <c r="B193" s="469"/>
      <c r="C193" s="469"/>
      <c r="D193" s="469"/>
      <c r="E193" s="469"/>
      <c r="F193" s="469"/>
      <c r="G193" s="469"/>
      <c r="H193" s="469"/>
      <c r="I193" s="16"/>
    </row>
    <row r="194" spans="1:9" s="4" customFormat="1" ht="7.5" customHeight="1" x14ac:dyDescent="0.2">
      <c r="A194" s="457" t="s">
        <v>340</v>
      </c>
      <c r="B194" s="210"/>
      <c r="C194" s="210"/>
      <c r="D194" s="210"/>
      <c r="E194" s="210"/>
      <c r="F194" s="210"/>
      <c r="G194" s="210"/>
      <c r="H194" s="210"/>
      <c r="I194" s="16"/>
    </row>
    <row r="195" spans="1:9" s="4" customFormat="1" ht="20.25" customHeight="1" x14ac:dyDescent="0.2">
      <c r="A195" s="212"/>
      <c r="B195" s="210"/>
      <c r="C195" s="210"/>
      <c r="D195" s="210"/>
      <c r="E195" s="210"/>
      <c r="F195" s="210"/>
      <c r="G195" s="210"/>
      <c r="H195" s="210"/>
      <c r="I195" s="16"/>
    </row>
    <row r="196" spans="1:9" s="4" customFormat="1" ht="20.25" customHeight="1" x14ac:dyDescent="0.2">
      <c r="A196" s="212"/>
      <c r="B196" s="210"/>
      <c r="C196" s="210"/>
      <c r="D196" s="210"/>
      <c r="E196" s="210"/>
      <c r="F196" s="210"/>
      <c r="G196" s="210"/>
      <c r="H196" s="210"/>
      <c r="I196" s="16"/>
    </row>
    <row r="197" spans="1:9" s="4" customFormat="1" ht="20.25" customHeight="1" x14ac:dyDescent="0.2">
      <c r="A197" s="212"/>
      <c r="B197" s="210"/>
      <c r="C197" s="210"/>
      <c r="D197" s="210"/>
      <c r="E197" s="210"/>
      <c r="F197" s="210"/>
      <c r="G197" s="210"/>
      <c r="H197" s="210"/>
      <c r="I197" s="16"/>
    </row>
    <row r="198" spans="1:9" s="4" customFormat="1" ht="20.25" customHeight="1" x14ac:dyDescent="0.2">
      <c r="A198" s="212"/>
      <c r="B198" s="210"/>
      <c r="C198" s="210"/>
      <c r="D198" s="210"/>
      <c r="E198" s="210"/>
      <c r="F198" s="210"/>
      <c r="G198" s="210"/>
      <c r="H198" s="210"/>
      <c r="I198" s="16"/>
    </row>
    <row r="199" spans="1:9" s="4" customFormat="1" ht="20.25" customHeight="1" x14ac:dyDescent="0.2">
      <c r="A199" s="212"/>
      <c r="B199" s="210"/>
      <c r="C199" s="210"/>
      <c r="D199" s="210"/>
      <c r="E199" s="210"/>
      <c r="F199" s="210"/>
      <c r="G199" s="210"/>
      <c r="H199" s="210"/>
      <c r="I199" s="16"/>
    </row>
    <row r="200" spans="1:9" s="4" customFormat="1" ht="20.25" customHeight="1" x14ac:dyDescent="0.2">
      <c r="A200" s="212"/>
      <c r="B200" s="210"/>
      <c r="C200" s="210"/>
      <c r="D200" s="210"/>
      <c r="E200" s="210"/>
      <c r="F200" s="210"/>
      <c r="G200" s="210"/>
      <c r="H200" s="210"/>
      <c r="I200" s="16"/>
    </row>
    <row r="201" spans="1:9" s="4" customFormat="1" ht="20.25" customHeight="1" x14ac:dyDescent="0.2">
      <c r="A201" s="212"/>
      <c r="B201" s="210"/>
      <c r="C201" s="210"/>
      <c r="D201" s="210"/>
      <c r="E201" s="210"/>
      <c r="F201" s="210"/>
      <c r="G201" s="210"/>
      <c r="H201" s="210"/>
      <c r="I201" s="16"/>
    </row>
    <row r="202" spans="1:9" s="4" customFormat="1" ht="20.25" customHeight="1" x14ac:dyDescent="0.2">
      <c r="A202" s="212"/>
      <c r="B202" s="210"/>
      <c r="C202" s="210"/>
      <c r="D202" s="210"/>
      <c r="E202" s="210"/>
      <c r="F202" s="210"/>
      <c r="G202" s="210"/>
      <c r="H202" s="210"/>
      <c r="I202" s="16"/>
    </row>
    <row r="203" spans="1:9" s="4" customFormat="1" ht="20.25" customHeight="1" x14ac:dyDescent="0.2">
      <c r="A203" s="212"/>
      <c r="B203" s="210"/>
      <c r="C203" s="210"/>
      <c r="D203" s="210"/>
      <c r="E203" s="210"/>
      <c r="F203" s="210"/>
      <c r="G203" s="210"/>
      <c r="H203" s="210"/>
      <c r="I203" s="16"/>
    </row>
    <row r="204" spans="1:9" s="4" customFormat="1" ht="20.25" customHeight="1" x14ac:dyDescent="0.2">
      <c r="A204" s="212"/>
      <c r="B204" s="210"/>
      <c r="C204" s="210"/>
      <c r="D204" s="210"/>
      <c r="E204" s="210"/>
      <c r="F204" s="210"/>
      <c r="G204" s="210"/>
      <c r="H204" s="210"/>
      <c r="I204" s="16"/>
    </row>
    <row r="205" spans="1:9" s="4" customFormat="1" ht="20.25" customHeight="1" x14ac:dyDescent="0.2">
      <c r="A205" s="212"/>
      <c r="B205" s="210"/>
      <c r="C205" s="210"/>
      <c r="D205" s="210"/>
      <c r="E205" s="210"/>
      <c r="F205" s="210"/>
      <c r="G205" s="210"/>
      <c r="H205" s="210"/>
      <c r="I205" s="16"/>
    </row>
    <row r="206" spans="1:9" s="4" customFormat="1" ht="20.25" customHeight="1" x14ac:dyDescent="0.2">
      <c r="A206" s="212"/>
      <c r="B206" s="210"/>
      <c r="C206" s="210"/>
      <c r="D206" s="210"/>
      <c r="E206" s="210"/>
      <c r="F206" s="210"/>
      <c r="G206" s="210"/>
      <c r="H206" s="210"/>
      <c r="I206" s="16"/>
    </row>
    <row r="207" spans="1:9" s="4" customFormat="1" ht="20.25" customHeight="1" x14ac:dyDescent="0.2">
      <c r="A207" s="212"/>
      <c r="B207" s="210"/>
      <c r="C207" s="210"/>
      <c r="D207" s="210"/>
      <c r="E207" s="210"/>
      <c r="F207" s="210"/>
      <c r="G207" s="210"/>
      <c r="H207" s="210"/>
      <c r="I207" s="16"/>
    </row>
    <row r="208" spans="1:9" s="4" customFormat="1" ht="20.25" customHeight="1" x14ac:dyDescent="0.2">
      <c r="A208" s="212"/>
      <c r="B208" s="210"/>
      <c r="C208" s="210"/>
      <c r="D208" s="210"/>
      <c r="E208" s="210"/>
      <c r="F208" s="210"/>
      <c r="G208" s="210"/>
      <c r="H208" s="210"/>
      <c r="I208" s="16"/>
    </row>
    <row r="209" spans="1:9" s="4" customFormat="1" ht="20.25" customHeight="1" x14ac:dyDescent="0.2">
      <c r="A209" s="212"/>
      <c r="B209" s="210"/>
      <c r="C209" s="210"/>
      <c r="D209" s="210"/>
      <c r="E209" s="210"/>
      <c r="F209" s="210"/>
      <c r="G209" s="210"/>
      <c r="H209" s="210"/>
      <c r="I209" s="16"/>
    </row>
    <row r="210" spans="1:9" s="4" customFormat="1" ht="20.25" customHeight="1" x14ac:dyDescent="0.2">
      <c r="A210" s="212"/>
      <c r="B210" s="210"/>
      <c r="C210" s="210"/>
      <c r="D210" s="210"/>
      <c r="E210" s="210"/>
      <c r="F210" s="210"/>
      <c r="G210" s="210"/>
      <c r="H210" s="210"/>
      <c r="I210" s="16"/>
    </row>
    <row r="211" spans="1:9" s="4" customFormat="1" ht="20.25" customHeight="1" x14ac:dyDescent="0.2">
      <c r="A211" s="212"/>
      <c r="B211" s="210"/>
      <c r="C211" s="210"/>
      <c r="D211" s="210"/>
      <c r="E211" s="210"/>
      <c r="F211" s="210"/>
      <c r="G211" s="210"/>
      <c r="H211" s="210"/>
      <c r="I211" s="16"/>
    </row>
    <row r="212" spans="1:9" s="4" customFormat="1" ht="20.25" customHeight="1" x14ac:dyDescent="0.2">
      <c r="A212" s="212"/>
      <c r="B212" s="210"/>
      <c r="C212" s="210"/>
      <c r="D212" s="210"/>
      <c r="E212" s="210"/>
      <c r="F212" s="210"/>
      <c r="G212" s="210"/>
      <c r="H212" s="210"/>
      <c r="I212" s="16"/>
    </row>
    <row r="213" spans="1:9" s="4" customFormat="1" ht="20.25" customHeight="1" x14ac:dyDescent="0.2">
      <c r="A213" s="212"/>
      <c r="B213" s="210"/>
      <c r="C213" s="210"/>
      <c r="D213" s="210"/>
      <c r="E213" s="210"/>
      <c r="F213" s="210"/>
      <c r="G213" s="210"/>
      <c r="H213" s="210"/>
      <c r="I213" s="16"/>
    </row>
    <row r="214" spans="1:9" s="4" customFormat="1" ht="20.25" customHeight="1" x14ac:dyDescent="0.2">
      <c r="A214" s="212"/>
      <c r="B214" s="210"/>
      <c r="C214" s="210"/>
      <c r="D214" s="210"/>
      <c r="E214" s="210"/>
      <c r="F214" s="210"/>
      <c r="G214" s="210"/>
      <c r="H214" s="210"/>
      <c r="I214" s="16"/>
    </row>
    <row r="215" spans="1:9" s="4" customFormat="1" ht="20.25" customHeight="1" x14ac:dyDescent="0.2">
      <c r="A215" s="212"/>
      <c r="B215" s="210"/>
      <c r="C215" s="210"/>
      <c r="D215" s="210"/>
      <c r="E215" s="210"/>
      <c r="F215" s="210"/>
      <c r="G215" s="210"/>
      <c r="H215" s="210"/>
      <c r="I215" s="16"/>
    </row>
    <row r="216" spans="1:9" s="4" customFormat="1" ht="20.25" customHeight="1" x14ac:dyDescent="0.2">
      <c r="A216" s="212"/>
      <c r="B216" s="210"/>
      <c r="C216" s="210"/>
      <c r="D216" s="210"/>
      <c r="E216" s="210"/>
      <c r="F216" s="210"/>
      <c r="G216" s="210"/>
      <c r="H216" s="210"/>
      <c r="I216" s="16"/>
    </row>
    <row r="217" spans="1:9" s="4" customFormat="1" ht="20.25" customHeight="1" x14ac:dyDescent="0.2">
      <c r="A217" s="212"/>
      <c r="B217" s="210"/>
      <c r="C217" s="210"/>
      <c r="D217" s="210"/>
      <c r="E217" s="210"/>
      <c r="F217" s="210"/>
      <c r="G217" s="210"/>
      <c r="H217" s="210"/>
      <c r="I217" s="16"/>
    </row>
    <row r="218" spans="1:9" s="4" customFormat="1" ht="20.25" customHeight="1" x14ac:dyDescent="0.2">
      <c r="A218" s="212"/>
      <c r="B218" s="210"/>
      <c r="C218" s="210"/>
      <c r="D218" s="210"/>
      <c r="E218" s="210"/>
      <c r="F218" s="210"/>
      <c r="G218" s="210"/>
      <c r="H218" s="210"/>
      <c r="I218" s="16"/>
    </row>
    <row r="219" spans="1:9" s="4" customFormat="1" ht="20.25" customHeight="1" x14ac:dyDescent="0.2">
      <c r="A219" s="212"/>
      <c r="B219" s="210"/>
      <c r="C219" s="210"/>
      <c r="D219" s="210"/>
      <c r="E219" s="210"/>
      <c r="F219" s="210"/>
      <c r="G219" s="210"/>
      <c r="H219" s="210"/>
      <c r="I219" s="16"/>
    </row>
    <row r="220" spans="1:9" s="4" customFormat="1" ht="20.25" customHeight="1" x14ac:dyDescent="0.2">
      <c r="A220" s="212"/>
      <c r="B220" s="210"/>
      <c r="C220" s="210"/>
      <c r="D220" s="210"/>
      <c r="E220" s="210"/>
      <c r="F220" s="210"/>
      <c r="G220" s="210"/>
      <c r="H220" s="210"/>
      <c r="I220" s="16"/>
    </row>
    <row r="221" spans="1:9" s="4" customFormat="1" ht="20.25" customHeight="1" x14ac:dyDescent="0.2">
      <c r="A221" s="212"/>
      <c r="B221" s="210"/>
      <c r="C221" s="210"/>
      <c r="D221" s="210"/>
      <c r="E221" s="210"/>
      <c r="F221" s="210"/>
      <c r="G221" s="210"/>
      <c r="H221" s="210"/>
      <c r="I221" s="16"/>
    </row>
    <row r="222" spans="1:9" s="4" customFormat="1" ht="20.25" customHeight="1" x14ac:dyDescent="0.2">
      <c r="A222" s="212"/>
      <c r="B222" s="210"/>
      <c r="C222" s="210"/>
      <c r="D222" s="210"/>
      <c r="E222" s="210"/>
      <c r="F222" s="210"/>
      <c r="G222" s="210"/>
      <c r="H222" s="210"/>
      <c r="I222" s="16"/>
    </row>
    <row r="223" spans="1:9" s="4" customFormat="1" ht="20.25" customHeight="1" x14ac:dyDescent="0.2">
      <c r="A223" s="212"/>
      <c r="B223" s="210"/>
      <c r="C223" s="210"/>
      <c r="D223" s="210"/>
      <c r="E223" s="210"/>
      <c r="F223" s="210"/>
      <c r="G223" s="210"/>
      <c r="H223" s="210"/>
      <c r="I223" s="16"/>
    </row>
    <row r="224" spans="1:9" s="4" customFormat="1" ht="20.25" customHeight="1" x14ac:dyDescent="0.2">
      <c r="A224" s="212"/>
      <c r="B224" s="210"/>
      <c r="C224" s="210"/>
      <c r="D224" s="210"/>
      <c r="E224" s="210"/>
      <c r="F224" s="210"/>
      <c r="G224" s="210"/>
      <c r="H224" s="210"/>
      <c r="I224" s="16"/>
    </row>
    <row r="225" spans="1:9" s="4" customFormat="1" ht="20.25" customHeight="1" x14ac:dyDescent="0.2">
      <c r="A225" s="212"/>
      <c r="B225" s="210"/>
      <c r="C225" s="210"/>
      <c r="D225" s="210"/>
      <c r="E225" s="210"/>
      <c r="F225" s="210"/>
      <c r="G225" s="210"/>
      <c r="H225" s="210"/>
      <c r="I225" s="16"/>
    </row>
    <row r="226" spans="1:9" s="4" customFormat="1" ht="20.25" customHeight="1" x14ac:dyDescent="0.2">
      <c r="A226" s="212"/>
      <c r="B226" s="210"/>
      <c r="C226" s="210"/>
      <c r="D226" s="210"/>
      <c r="E226" s="210"/>
      <c r="F226" s="210"/>
      <c r="G226" s="210"/>
      <c r="H226" s="210"/>
      <c r="I226" s="16"/>
    </row>
    <row r="227" spans="1:9" s="4" customFormat="1" ht="20.25" customHeight="1" x14ac:dyDescent="0.2">
      <c r="A227" s="212"/>
      <c r="B227" s="210"/>
      <c r="C227" s="210"/>
      <c r="D227" s="210"/>
      <c r="E227" s="210"/>
      <c r="F227" s="210"/>
      <c r="G227" s="210"/>
      <c r="H227" s="210"/>
      <c r="I227" s="16"/>
    </row>
    <row r="228" spans="1:9" s="4" customFormat="1" ht="20.25" customHeight="1" x14ac:dyDescent="0.2">
      <c r="A228" s="212"/>
      <c r="B228" s="210"/>
      <c r="C228" s="210"/>
      <c r="D228" s="210"/>
      <c r="E228" s="210"/>
      <c r="F228" s="210"/>
      <c r="G228" s="210"/>
      <c r="H228" s="210"/>
      <c r="I228" s="16"/>
    </row>
    <row r="229" spans="1:9" s="4" customFormat="1" ht="20.25" customHeight="1" x14ac:dyDescent="0.2">
      <c r="A229" s="212"/>
      <c r="B229" s="210"/>
      <c r="C229" s="210"/>
      <c r="D229" s="210"/>
      <c r="E229" s="210"/>
      <c r="F229" s="210"/>
      <c r="G229" s="210"/>
      <c r="H229" s="210"/>
      <c r="I229" s="16"/>
    </row>
    <row r="230" spans="1:9" s="4" customFormat="1" ht="20.25" customHeight="1" x14ac:dyDescent="0.2">
      <c r="A230" s="212"/>
      <c r="B230" s="210"/>
      <c r="C230" s="210"/>
      <c r="D230" s="210"/>
      <c r="E230" s="210"/>
      <c r="F230" s="210"/>
      <c r="G230" s="210"/>
      <c r="H230" s="210"/>
      <c r="I230" s="16"/>
    </row>
    <row r="231" spans="1:9" s="4" customFormat="1" ht="20.25" customHeight="1" x14ac:dyDescent="0.2">
      <c r="A231" s="212"/>
      <c r="B231" s="210"/>
      <c r="C231" s="210"/>
      <c r="D231" s="210"/>
      <c r="E231" s="210"/>
      <c r="F231" s="210"/>
      <c r="G231" s="210"/>
      <c r="H231" s="210"/>
      <c r="I231" s="16"/>
    </row>
    <row r="232" spans="1:9" s="4" customFormat="1" ht="20.25" customHeight="1" x14ac:dyDescent="0.2">
      <c r="A232" s="212"/>
      <c r="B232" s="210"/>
      <c r="C232" s="210"/>
      <c r="D232" s="210"/>
      <c r="E232" s="210"/>
      <c r="F232" s="210"/>
      <c r="G232" s="210"/>
      <c r="H232" s="210"/>
      <c r="I232" s="16"/>
    </row>
    <row r="233" spans="1:9" s="4" customFormat="1" ht="20.25" customHeight="1" x14ac:dyDescent="0.2">
      <c r="A233" s="212"/>
      <c r="B233" s="210"/>
      <c r="C233" s="210"/>
      <c r="D233" s="210"/>
      <c r="E233" s="210"/>
      <c r="F233" s="210"/>
      <c r="G233" s="210"/>
      <c r="H233" s="210"/>
      <c r="I233" s="16"/>
    </row>
    <row r="234" spans="1:9" s="4" customFormat="1" ht="20.25" customHeight="1" x14ac:dyDescent="0.2">
      <c r="A234" s="212"/>
      <c r="B234" s="210"/>
      <c r="C234" s="210"/>
      <c r="D234" s="210"/>
      <c r="E234" s="210"/>
      <c r="F234" s="210"/>
      <c r="G234" s="210"/>
      <c r="H234" s="210"/>
      <c r="I234" s="16"/>
    </row>
    <row r="235" spans="1:9" s="4" customFormat="1" ht="20.25" customHeight="1" x14ac:dyDescent="0.2">
      <c r="A235" s="212"/>
      <c r="B235" s="210"/>
      <c r="C235" s="210"/>
      <c r="D235" s="210"/>
      <c r="E235" s="210"/>
      <c r="F235" s="210"/>
      <c r="G235" s="210"/>
      <c r="H235" s="210"/>
      <c r="I235" s="16"/>
    </row>
    <row r="236" spans="1:9" s="4" customFormat="1" ht="20.25" customHeight="1" x14ac:dyDescent="0.2">
      <c r="A236" s="212"/>
      <c r="B236" s="210"/>
      <c r="C236" s="210"/>
      <c r="D236" s="210"/>
      <c r="E236" s="210"/>
      <c r="F236" s="210"/>
      <c r="G236" s="210"/>
      <c r="H236" s="210"/>
      <c r="I236" s="16"/>
    </row>
    <row r="237" spans="1:9" s="4" customFormat="1" ht="20.25" customHeight="1" x14ac:dyDescent="0.2">
      <c r="A237" s="212"/>
      <c r="B237" s="210"/>
      <c r="C237" s="210"/>
      <c r="D237" s="210"/>
      <c r="E237" s="210"/>
      <c r="F237" s="210"/>
      <c r="G237" s="210"/>
      <c r="H237" s="210"/>
      <c r="I237" s="16"/>
    </row>
    <row r="238" spans="1:9" s="4" customFormat="1" ht="20.25" customHeight="1" x14ac:dyDescent="0.2">
      <c r="A238" s="212"/>
      <c r="B238" s="210"/>
      <c r="C238" s="210"/>
      <c r="D238" s="210"/>
      <c r="E238" s="210"/>
      <c r="F238" s="210"/>
      <c r="G238" s="210"/>
      <c r="H238" s="210"/>
      <c r="I238" s="16"/>
    </row>
    <row r="239" spans="1:9" s="4" customFormat="1" ht="20.25" customHeight="1" x14ac:dyDescent="0.2">
      <c r="A239" s="212"/>
      <c r="B239" s="210"/>
      <c r="C239" s="210"/>
      <c r="D239" s="210"/>
      <c r="E239" s="210"/>
      <c r="F239" s="210"/>
      <c r="G239" s="210"/>
      <c r="H239" s="210"/>
      <c r="I239" s="16"/>
    </row>
    <row r="240" spans="1:9" s="4" customFormat="1" ht="20.25" customHeight="1" x14ac:dyDescent="0.2">
      <c r="A240" s="212"/>
      <c r="B240" s="210"/>
      <c r="C240" s="210"/>
      <c r="D240" s="210"/>
      <c r="E240" s="210"/>
      <c r="F240" s="210"/>
      <c r="G240" s="210"/>
      <c r="H240" s="210"/>
      <c r="I240" s="16"/>
    </row>
    <row r="241" spans="1:9" s="4" customFormat="1" ht="20.25" customHeight="1" x14ac:dyDescent="0.2">
      <c r="A241" s="212"/>
      <c r="B241" s="210"/>
      <c r="C241" s="210"/>
      <c r="D241" s="210"/>
      <c r="E241" s="210"/>
      <c r="F241" s="210"/>
      <c r="G241" s="210"/>
      <c r="H241" s="210"/>
      <c r="I241" s="16"/>
    </row>
    <row r="242" spans="1:9" s="4" customFormat="1" ht="20.25" customHeight="1" x14ac:dyDescent="0.2">
      <c r="A242" s="212"/>
      <c r="B242" s="210"/>
      <c r="C242" s="210"/>
      <c r="D242" s="210"/>
      <c r="E242" s="210"/>
      <c r="F242" s="210"/>
      <c r="G242" s="210"/>
      <c r="H242" s="210"/>
      <c r="I242" s="16"/>
    </row>
    <row r="243" spans="1:9" s="4" customFormat="1" ht="20.25" customHeight="1" x14ac:dyDescent="0.2">
      <c r="A243" s="212"/>
      <c r="B243" s="210"/>
      <c r="C243" s="210"/>
      <c r="D243" s="210"/>
      <c r="E243" s="210"/>
      <c r="F243" s="210"/>
      <c r="G243" s="210"/>
      <c r="H243" s="210"/>
      <c r="I243" s="16"/>
    </row>
    <row r="244" spans="1:9" s="4" customFormat="1" ht="20.25" customHeight="1" x14ac:dyDescent="0.2">
      <c r="A244" s="212"/>
      <c r="B244" s="210"/>
      <c r="C244" s="210"/>
      <c r="D244" s="210"/>
      <c r="E244" s="210"/>
      <c r="F244" s="210"/>
      <c r="G244" s="210"/>
      <c r="H244" s="210"/>
      <c r="I244" s="16"/>
    </row>
    <row r="245" spans="1:9" s="4" customFormat="1" ht="20.25" customHeight="1" x14ac:dyDescent="0.2">
      <c r="A245" s="212"/>
      <c r="B245" s="210"/>
      <c r="C245" s="210"/>
      <c r="D245" s="210"/>
      <c r="E245" s="210"/>
      <c r="F245" s="210"/>
      <c r="G245" s="210"/>
      <c r="H245" s="210"/>
      <c r="I245" s="16"/>
    </row>
    <row r="246" spans="1:9" s="4" customFormat="1" ht="20.25" customHeight="1" x14ac:dyDescent="0.2">
      <c r="A246" s="212"/>
      <c r="B246" s="210"/>
      <c r="C246" s="210"/>
      <c r="D246" s="210"/>
      <c r="E246" s="210"/>
      <c r="F246" s="210"/>
      <c r="G246" s="210"/>
      <c r="H246" s="210"/>
      <c r="I246" s="16"/>
    </row>
    <row r="247" spans="1:9" s="4" customFormat="1" ht="20.25" customHeight="1" x14ac:dyDescent="0.2">
      <c r="A247" s="212"/>
      <c r="B247" s="210"/>
      <c r="C247" s="210"/>
      <c r="D247" s="210"/>
      <c r="E247" s="210"/>
      <c r="F247" s="210"/>
      <c r="G247" s="210"/>
      <c r="H247" s="210"/>
      <c r="I247" s="16"/>
    </row>
    <row r="248" spans="1:9" s="4" customFormat="1" ht="20.25" customHeight="1" x14ac:dyDescent="0.2">
      <c r="A248" s="212"/>
      <c r="B248" s="210"/>
      <c r="C248" s="210"/>
      <c r="D248" s="210"/>
      <c r="E248" s="210"/>
      <c r="F248" s="210"/>
      <c r="G248" s="210"/>
      <c r="H248" s="210"/>
      <c r="I248" s="16"/>
    </row>
    <row r="249" spans="1:9" s="4" customFormat="1" ht="20.25" customHeight="1" x14ac:dyDescent="0.2">
      <c r="A249" s="212"/>
      <c r="B249" s="210"/>
      <c r="C249" s="210"/>
      <c r="D249" s="210"/>
      <c r="E249" s="210"/>
      <c r="F249" s="210"/>
      <c r="G249" s="210"/>
      <c r="H249" s="210"/>
      <c r="I249" s="16"/>
    </row>
    <row r="250" spans="1:9" s="4" customFormat="1" ht="20.25" customHeight="1" x14ac:dyDescent="0.2">
      <c r="A250" s="212"/>
      <c r="B250" s="210"/>
      <c r="C250" s="210"/>
      <c r="D250" s="210"/>
      <c r="E250" s="210"/>
      <c r="F250" s="210"/>
      <c r="G250" s="210"/>
      <c r="H250" s="210"/>
      <c r="I250" s="16"/>
    </row>
    <row r="251" spans="1:9" s="4" customFormat="1" ht="20.25" customHeight="1" x14ac:dyDescent="0.2">
      <c r="A251" s="212"/>
      <c r="B251" s="210"/>
      <c r="C251" s="210"/>
      <c r="D251" s="210"/>
      <c r="E251" s="210"/>
      <c r="F251" s="210"/>
      <c r="G251" s="210"/>
      <c r="H251" s="210"/>
      <c r="I251" s="16"/>
    </row>
    <row r="252" spans="1:9" s="4" customFormat="1" ht="20.25" customHeight="1" x14ac:dyDescent="0.2">
      <c r="A252" s="212"/>
      <c r="B252" s="210"/>
      <c r="C252" s="210"/>
      <c r="D252" s="210"/>
      <c r="E252" s="210"/>
      <c r="F252" s="210"/>
      <c r="G252" s="210"/>
      <c r="H252" s="210"/>
      <c r="I252" s="16"/>
    </row>
    <row r="253" spans="1:9" s="4" customFormat="1" ht="20.25" customHeight="1" x14ac:dyDescent="0.2">
      <c r="A253" s="212"/>
      <c r="B253" s="210"/>
      <c r="C253" s="210"/>
      <c r="D253" s="210"/>
      <c r="E253" s="210"/>
      <c r="F253" s="210"/>
      <c r="G253" s="210"/>
      <c r="H253" s="210"/>
      <c r="I253" s="16"/>
    </row>
    <row r="254" spans="1:9" s="4" customFormat="1" ht="20.25" customHeight="1" x14ac:dyDescent="0.2">
      <c r="A254" s="212"/>
      <c r="B254" s="210"/>
      <c r="C254" s="210"/>
      <c r="D254" s="210"/>
      <c r="E254" s="210"/>
      <c r="F254" s="210"/>
      <c r="G254" s="210"/>
      <c r="H254" s="210"/>
      <c r="I254" s="16"/>
    </row>
    <row r="255" spans="1:9" s="4" customFormat="1" ht="20.25" customHeight="1" x14ac:dyDescent="0.2">
      <c r="A255" s="212"/>
      <c r="B255" s="210"/>
      <c r="C255" s="210"/>
      <c r="D255" s="210"/>
      <c r="E255" s="210"/>
      <c r="F255" s="210"/>
      <c r="G255" s="210"/>
      <c r="H255" s="210"/>
      <c r="I255" s="16"/>
    </row>
    <row r="256" spans="1:9" s="4" customFormat="1" ht="20.25" customHeight="1" x14ac:dyDescent="0.2">
      <c r="A256" s="212"/>
      <c r="B256" s="210"/>
      <c r="C256" s="210"/>
      <c r="D256" s="210"/>
      <c r="E256" s="210"/>
      <c r="F256" s="210"/>
      <c r="G256" s="210"/>
      <c r="H256" s="210"/>
      <c r="I256" s="16"/>
    </row>
    <row r="257" spans="1:9" s="4" customFormat="1" ht="20.25" customHeight="1" x14ac:dyDescent="0.2">
      <c r="A257" s="212"/>
      <c r="B257" s="210"/>
      <c r="C257" s="210"/>
      <c r="D257" s="210"/>
      <c r="E257" s="210"/>
      <c r="F257" s="210"/>
      <c r="G257" s="210"/>
      <c r="H257" s="210"/>
      <c r="I257" s="16"/>
    </row>
    <row r="258" spans="1:9" s="4" customFormat="1" ht="20.25" customHeight="1" x14ac:dyDescent="0.2">
      <c r="A258" s="212"/>
      <c r="B258" s="210"/>
      <c r="C258" s="210"/>
      <c r="D258" s="210"/>
      <c r="E258" s="210"/>
      <c r="F258" s="210"/>
      <c r="G258" s="210"/>
      <c r="H258" s="210"/>
      <c r="I258" s="16"/>
    </row>
    <row r="259" spans="1:9" s="4" customFormat="1" ht="20.25" customHeight="1" x14ac:dyDescent="0.2">
      <c r="A259" s="212"/>
      <c r="B259" s="210"/>
      <c r="C259" s="210"/>
      <c r="D259" s="210"/>
      <c r="E259" s="210"/>
      <c r="F259" s="210"/>
      <c r="G259" s="210"/>
      <c r="H259" s="210"/>
      <c r="I259" s="16"/>
    </row>
    <row r="260" spans="1:9" s="4" customFormat="1" ht="20.25" customHeight="1" x14ac:dyDescent="0.2">
      <c r="A260" s="212"/>
      <c r="B260" s="210"/>
      <c r="C260" s="210"/>
      <c r="D260" s="210"/>
      <c r="E260" s="210"/>
      <c r="F260" s="210"/>
      <c r="G260" s="210"/>
      <c r="H260" s="210"/>
      <c r="I260" s="16"/>
    </row>
    <row r="261" spans="1:9" s="4" customFormat="1" ht="20.25" customHeight="1" x14ac:dyDescent="0.2">
      <c r="A261" s="212"/>
      <c r="B261" s="210"/>
      <c r="C261" s="210"/>
      <c r="D261" s="210"/>
      <c r="E261" s="210"/>
      <c r="F261" s="210"/>
      <c r="G261" s="210"/>
      <c r="H261" s="210"/>
      <c r="I261" s="16"/>
    </row>
    <row r="262" spans="1:9" s="4" customFormat="1" ht="20.25" customHeight="1" x14ac:dyDescent="0.2">
      <c r="A262" s="212"/>
      <c r="B262" s="210"/>
      <c r="C262" s="210"/>
      <c r="D262" s="210"/>
      <c r="E262" s="210"/>
      <c r="F262" s="210"/>
      <c r="G262" s="210"/>
      <c r="H262" s="210"/>
      <c r="I262" s="16"/>
    </row>
    <row r="263" spans="1:9" s="4" customFormat="1" ht="20.25" customHeight="1" x14ac:dyDescent="0.2">
      <c r="A263" s="212"/>
      <c r="B263" s="210"/>
      <c r="C263" s="210"/>
      <c r="D263" s="210"/>
      <c r="E263" s="210"/>
      <c r="F263" s="210"/>
      <c r="G263" s="210"/>
      <c r="H263" s="210"/>
      <c r="I263" s="16"/>
    </row>
    <row r="264" spans="1:9" s="4" customFormat="1" ht="20.25" customHeight="1" x14ac:dyDescent="0.2">
      <c r="A264" s="212"/>
      <c r="B264" s="210"/>
      <c r="C264" s="210"/>
      <c r="D264" s="210"/>
      <c r="E264" s="210"/>
      <c r="F264" s="210"/>
      <c r="G264" s="210"/>
      <c r="H264" s="210"/>
      <c r="I264" s="16"/>
    </row>
    <row r="265" spans="1:9" s="4" customFormat="1" ht="20.25" customHeight="1" x14ac:dyDescent="0.2">
      <c r="A265" s="212"/>
      <c r="B265" s="210"/>
      <c r="C265" s="210"/>
      <c r="D265" s="210"/>
      <c r="E265" s="210"/>
      <c r="F265" s="210"/>
      <c r="G265" s="210"/>
      <c r="H265" s="210"/>
      <c r="I265" s="16"/>
    </row>
    <row r="266" spans="1:9" s="4" customFormat="1" ht="20.25" customHeight="1" x14ac:dyDescent="0.2">
      <c r="A266" s="212"/>
      <c r="B266" s="210"/>
      <c r="C266" s="210"/>
      <c r="D266" s="210"/>
      <c r="E266" s="210"/>
      <c r="F266" s="210"/>
      <c r="G266" s="210"/>
      <c r="H266" s="210"/>
      <c r="I266" s="16"/>
    </row>
    <row r="267" spans="1:9" s="4" customFormat="1" ht="20.25" customHeight="1" x14ac:dyDescent="0.2">
      <c r="A267" s="212"/>
      <c r="B267" s="210"/>
      <c r="C267" s="210"/>
      <c r="D267" s="210"/>
      <c r="E267" s="210"/>
      <c r="F267" s="210"/>
      <c r="G267" s="210"/>
      <c r="H267" s="210"/>
      <c r="I267" s="16"/>
    </row>
    <row r="268" spans="1:9" s="4" customFormat="1" ht="20.25" customHeight="1" x14ac:dyDescent="0.2">
      <c r="A268" s="212"/>
      <c r="B268" s="210"/>
      <c r="C268" s="210"/>
      <c r="D268" s="210"/>
      <c r="E268" s="210"/>
      <c r="F268" s="210"/>
      <c r="G268" s="210"/>
      <c r="H268" s="210"/>
      <c r="I268" s="16"/>
    </row>
    <row r="269" spans="1:9" s="4" customFormat="1" ht="20.25" customHeight="1" x14ac:dyDescent="0.2">
      <c r="A269" s="212"/>
      <c r="B269" s="210"/>
      <c r="C269" s="210"/>
      <c r="D269" s="210"/>
      <c r="E269" s="210"/>
      <c r="F269" s="210"/>
      <c r="G269" s="210"/>
      <c r="H269" s="210"/>
      <c r="I269" s="16"/>
    </row>
    <row r="270" spans="1:9" s="4" customFormat="1" ht="20.25" customHeight="1" x14ac:dyDescent="0.2">
      <c r="A270" s="212"/>
      <c r="B270" s="210"/>
      <c r="C270" s="210"/>
      <c r="D270" s="210"/>
      <c r="E270" s="210"/>
      <c r="F270" s="210"/>
      <c r="G270" s="210"/>
      <c r="H270" s="210"/>
      <c r="I270" s="16"/>
    </row>
    <row r="271" spans="1:9" s="4" customFormat="1" ht="20.25" customHeight="1" x14ac:dyDescent="0.2">
      <c r="A271" s="212"/>
      <c r="B271" s="210"/>
      <c r="C271" s="210"/>
      <c r="D271" s="210"/>
      <c r="E271" s="210"/>
      <c r="F271" s="210"/>
      <c r="G271" s="210"/>
      <c r="H271" s="210"/>
      <c r="I271" s="16"/>
    </row>
    <row r="272" spans="1:9" s="4" customFormat="1" ht="20.25" customHeight="1" x14ac:dyDescent="0.2">
      <c r="A272" s="212"/>
      <c r="B272" s="210"/>
      <c r="C272" s="210"/>
      <c r="D272" s="210"/>
      <c r="E272" s="210"/>
      <c r="F272" s="210"/>
      <c r="G272" s="210"/>
      <c r="H272" s="210"/>
      <c r="I272" s="16"/>
    </row>
    <row r="273" spans="1:9" s="4" customFormat="1" ht="20.25" customHeight="1" x14ac:dyDescent="0.2">
      <c r="A273" s="212"/>
      <c r="B273" s="210"/>
      <c r="C273" s="210"/>
      <c r="D273" s="210"/>
      <c r="E273" s="210"/>
      <c r="F273" s="210"/>
      <c r="G273" s="210"/>
      <c r="H273" s="210"/>
      <c r="I273" s="16"/>
    </row>
    <row r="274" spans="1:9" s="4" customFormat="1" ht="20.25" customHeight="1" x14ac:dyDescent="0.2">
      <c r="A274" s="212"/>
      <c r="B274" s="210"/>
      <c r="C274" s="210"/>
      <c r="D274" s="210"/>
      <c r="E274" s="210"/>
      <c r="F274" s="210"/>
      <c r="G274" s="210"/>
      <c r="H274" s="210"/>
      <c r="I274" s="16"/>
    </row>
    <row r="275" spans="1:9" s="4" customFormat="1" ht="20.25" customHeight="1" x14ac:dyDescent="0.2">
      <c r="A275" s="212"/>
      <c r="B275" s="210"/>
      <c r="C275" s="210"/>
      <c r="D275" s="210"/>
      <c r="E275" s="210"/>
      <c r="F275" s="210"/>
      <c r="G275" s="210"/>
      <c r="H275" s="210"/>
      <c r="I275" s="16"/>
    </row>
    <row r="276" spans="1:9" s="4" customFormat="1" ht="20.25" customHeight="1" x14ac:dyDescent="0.2">
      <c r="A276" s="212"/>
      <c r="B276" s="210"/>
      <c r="C276" s="210"/>
      <c r="D276" s="210"/>
      <c r="E276" s="210"/>
      <c r="F276" s="210"/>
      <c r="G276" s="210"/>
      <c r="H276" s="210"/>
      <c r="I276" s="16"/>
    </row>
    <row r="277" spans="1:9" s="4" customFormat="1" ht="20.25" customHeight="1" x14ac:dyDescent="0.2">
      <c r="A277" s="212"/>
      <c r="B277" s="210"/>
      <c r="C277" s="210"/>
      <c r="D277" s="210"/>
      <c r="E277" s="210"/>
      <c r="F277" s="210"/>
      <c r="G277" s="210"/>
      <c r="H277" s="210"/>
      <c r="I277" s="16"/>
    </row>
    <row r="278" spans="1:9" s="4" customFormat="1" ht="20.25" customHeight="1" x14ac:dyDescent="0.2">
      <c r="A278" s="212"/>
      <c r="B278" s="210"/>
      <c r="C278" s="210"/>
      <c r="D278" s="210"/>
      <c r="E278" s="210"/>
      <c r="F278" s="210"/>
      <c r="G278" s="210"/>
      <c r="H278" s="210"/>
      <c r="I278" s="16"/>
    </row>
    <row r="279" spans="1:9" s="4" customFormat="1" ht="20.25" customHeight="1" x14ac:dyDescent="0.2">
      <c r="A279" s="212"/>
      <c r="B279" s="210"/>
      <c r="C279" s="210"/>
      <c r="D279" s="210"/>
      <c r="E279" s="210"/>
      <c r="F279" s="210"/>
      <c r="G279" s="210"/>
      <c r="H279" s="210"/>
      <c r="I279" s="16"/>
    </row>
    <row r="280" spans="1:9" s="4" customFormat="1" ht="20.25" customHeight="1" x14ac:dyDescent="0.2">
      <c r="A280" s="212"/>
      <c r="B280" s="210"/>
      <c r="C280" s="210"/>
      <c r="D280" s="210"/>
      <c r="E280" s="210"/>
      <c r="F280" s="210"/>
      <c r="G280" s="210"/>
      <c r="H280" s="210"/>
      <c r="I280" s="16"/>
    </row>
    <row r="281" spans="1:9" s="4" customFormat="1" ht="20.25" customHeight="1" x14ac:dyDescent="0.2">
      <c r="A281" s="212"/>
      <c r="B281" s="210"/>
      <c r="C281" s="210"/>
      <c r="D281" s="210"/>
      <c r="E281" s="210"/>
      <c r="F281" s="210"/>
      <c r="G281" s="210"/>
      <c r="H281" s="210"/>
      <c r="I281" s="16"/>
    </row>
    <row r="282" spans="1:9" s="4" customFormat="1" ht="20.25" customHeight="1" x14ac:dyDescent="0.2">
      <c r="A282" s="212"/>
      <c r="B282" s="210"/>
      <c r="C282" s="210"/>
      <c r="D282" s="210"/>
      <c r="E282" s="210"/>
      <c r="F282" s="210"/>
      <c r="G282" s="210"/>
      <c r="H282" s="210"/>
      <c r="I282" s="16"/>
    </row>
    <row r="283" spans="1:9" s="4" customFormat="1" ht="20.25" customHeight="1" x14ac:dyDescent="0.2">
      <c r="A283" s="212"/>
      <c r="B283" s="210"/>
      <c r="C283" s="210"/>
      <c r="D283" s="210"/>
      <c r="E283" s="210"/>
      <c r="F283" s="210"/>
      <c r="G283" s="210"/>
      <c r="H283" s="210"/>
      <c r="I283" s="16"/>
    </row>
    <row r="284" spans="1:9" s="4" customFormat="1" ht="20.25" customHeight="1" x14ac:dyDescent="0.2">
      <c r="A284" s="212"/>
      <c r="B284" s="210"/>
      <c r="C284" s="210"/>
      <c r="D284" s="210"/>
      <c r="E284" s="210"/>
      <c r="F284" s="210"/>
      <c r="G284" s="210"/>
      <c r="H284" s="210"/>
      <c r="I284" s="16"/>
    </row>
    <row r="285" spans="1:9" s="4" customFormat="1" ht="20.25" customHeight="1" x14ac:dyDescent="0.2">
      <c r="A285" s="212"/>
      <c r="B285" s="210"/>
      <c r="C285" s="210"/>
      <c r="D285" s="210"/>
      <c r="E285" s="210"/>
      <c r="F285" s="210"/>
      <c r="G285" s="210"/>
      <c r="H285" s="210"/>
      <c r="I285" s="16"/>
    </row>
    <row r="286" spans="1:9" s="4" customFormat="1" ht="20.25" customHeight="1" x14ac:dyDescent="0.2">
      <c r="A286" s="212"/>
      <c r="B286" s="210"/>
      <c r="C286" s="210"/>
      <c r="D286" s="210"/>
      <c r="E286" s="210"/>
      <c r="F286" s="210"/>
      <c r="G286" s="210"/>
      <c r="H286" s="210"/>
      <c r="I286" s="16"/>
    </row>
    <row r="287" spans="1:9" s="4" customFormat="1" ht="20.25" customHeight="1" x14ac:dyDescent="0.2">
      <c r="A287" s="212"/>
      <c r="B287" s="210"/>
      <c r="C287" s="210"/>
      <c r="D287" s="210"/>
      <c r="E287" s="210"/>
      <c r="F287" s="210"/>
      <c r="G287" s="210"/>
      <c r="H287" s="210"/>
      <c r="I287" s="16"/>
    </row>
    <row r="288" spans="1:9" s="4" customFormat="1" ht="20.25" customHeight="1" x14ac:dyDescent="0.2">
      <c r="A288" s="212"/>
      <c r="B288" s="210"/>
      <c r="C288" s="210"/>
      <c r="D288" s="210"/>
      <c r="E288" s="210"/>
      <c r="F288" s="210"/>
      <c r="G288" s="210"/>
      <c r="H288" s="210"/>
      <c r="I288" s="16"/>
    </row>
    <row r="289" spans="1:9" s="4" customFormat="1" ht="20.25" customHeight="1" x14ac:dyDescent="0.2">
      <c r="A289" s="212"/>
      <c r="B289" s="210"/>
      <c r="C289" s="210"/>
      <c r="D289" s="210"/>
      <c r="E289" s="210"/>
      <c r="F289" s="210"/>
      <c r="G289" s="210"/>
      <c r="H289" s="210"/>
      <c r="I289" s="16"/>
    </row>
    <row r="290" spans="1:9" s="4" customFormat="1" ht="20.25" customHeight="1" x14ac:dyDescent="0.2">
      <c r="A290" s="212"/>
      <c r="B290" s="210"/>
      <c r="C290" s="210"/>
      <c r="D290" s="210"/>
      <c r="E290" s="210"/>
      <c r="F290" s="210"/>
      <c r="G290" s="210"/>
      <c r="H290" s="210"/>
      <c r="I290" s="16"/>
    </row>
    <row r="291" spans="1:9" s="4" customFormat="1" ht="20.25" customHeight="1" x14ac:dyDescent="0.2">
      <c r="A291" s="212"/>
      <c r="B291" s="210"/>
      <c r="C291" s="210"/>
      <c r="D291" s="210"/>
      <c r="E291" s="210"/>
      <c r="F291" s="210"/>
      <c r="G291" s="210"/>
      <c r="H291" s="210"/>
      <c r="I291" s="16"/>
    </row>
    <row r="292" spans="1:9" s="4" customFormat="1" ht="20.25" customHeight="1" x14ac:dyDescent="0.2">
      <c r="A292" s="212"/>
      <c r="B292" s="210"/>
      <c r="C292" s="210"/>
      <c r="D292" s="210"/>
      <c r="E292" s="210"/>
      <c r="F292" s="210"/>
      <c r="G292" s="210"/>
      <c r="H292" s="210"/>
      <c r="I292" s="16"/>
    </row>
    <row r="293" spans="1:9" s="4" customFormat="1" ht="20.25" customHeight="1" x14ac:dyDescent="0.2">
      <c r="A293" s="212"/>
      <c r="B293" s="210"/>
      <c r="C293" s="210"/>
      <c r="D293" s="210"/>
      <c r="E293" s="210"/>
      <c r="F293" s="210"/>
      <c r="G293" s="210"/>
      <c r="H293" s="210"/>
      <c r="I293" s="16"/>
    </row>
    <row r="294" spans="1:9" s="4" customFormat="1" ht="20.25" customHeight="1" x14ac:dyDescent="0.2">
      <c r="A294" s="212"/>
      <c r="B294" s="210"/>
      <c r="C294" s="210"/>
      <c r="D294" s="210"/>
      <c r="E294" s="210"/>
      <c r="F294" s="210"/>
      <c r="G294" s="210"/>
      <c r="H294" s="210"/>
      <c r="I294" s="16"/>
    </row>
    <row r="295" spans="1:9" s="4" customFormat="1" ht="20.25" customHeight="1" x14ac:dyDescent="0.2">
      <c r="A295" s="212"/>
      <c r="B295" s="210"/>
      <c r="C295" s="210"/>
      <c r="D295" s="210"/>
      <c r="E295" s="210"/>
      <c r="F295" s="210"/>
      <c r="G295" s="210"/>
      <c r="H295" s="210"/>
      <c r="I295" s="16"/>
    </row>
    <row r="296" spans="1:9" s="4" customFormat="1" ht="20.25" customHeight="1" x14ac:dyDescent="0.2">
      <c r="A296" s="212"/>
      <c r="B296" s="210"/>
      <c r="C296" s="210"/>
      <c r="D296" s="210"/>
      <c r="E296" s="210"/>
      <c r="F296" s="210"/>
      <c r="G296" s="210"/>
      <c r="H296" s="210"/>
      <c r="I296" s="16"/>
    </row>
    <row r="297" spans="1:9" s="4" customFormat="1" ht="20.25" customHeight="1" x14ac:dyDescent="0.2">
      <c r="A297" s="212"/>
      <c r="B297" s="210"/>
      <c r="C297" s="210"/>
      <c r="D297" s="210"/>
      <c r="E297" s="210"/>
      <c r="F297" s="210"/>
      <c r="G297" s="210"/>
      <c r="H297" s="210"/>
      <c r="I297" s="16"/>
    </row>
    <row r="298" spans="1:9" s="4" customFormat="1" ht="20.25" customHeight="1" x14ac:dyDescent="0.2">
      <c r="A298" s="212"/>
      <c r="B298" s="210"/>
      <c r="C298" s="210"/>
      <c r="D298" s="210"/>
      <c r="E298" s="210"/>
      <c r="F298" s="210"/>
      <c r="G298" s="210"/>
      <c r="H298" s="210"/>
      <c r="I298" s="16"/>
    </row>
    <row r="299" spans="1:9" s="4" customFormat="1" ht="20.25" customHeight="1" x14ac:dyDescent="0.2">
      <c r="A299" s="212"/>
      <c r="B299" s="210"/>
      <c r="C299" s="210"/>
      <c r="D299" s="210"/>
      <c r="E299" s="210"/>
      <c r="F299" s="210"/>
      <c r="G299" s="210"/>
      <c r="H299" s="210"/>
      <c r="I299" s="16"/>
    </row>
    <row r="300" spans="1:9" s="4" customFormat="1" ht="20.25" customHeight="1" x14ac:dyDescent="0.2">
      <c r="A300" s="212"/>
      <c r="B300" s="210"/>
      <c r="C300" s="210"/>
      <c r="D300" s="210"/>
      <c r="E300" s="210"/>
      <c r="F300" s="210"/>
      <c r="G300" s="210"/>
      <c r="H300" s="210"/>
      <c r="I300" s="16"/>
    </row>
    <row r="301" spans="1:9" s="4" customFormat="1" ht="20.25" customHeight="1" x14ac:dyDescent="0.2">
      <c r="A301" s="212"/>
      <c r="B301" s="210"/>
      <c r="C301" s="210"/>
      <c r="D301" s="210"/>
      <c r="E301" s="210"/>
      <c r="F301" s="210"/>
      <c r="G301" s="210"/>
      <c r="H301" s="210"/>
      <c r="I301" s="16"/>
    </row>
    <row r="302" spans="1:9" s="4" customFormat="1" ht="20.25" customHeight="1" x14ac:dyDescent="0.2">
      <c r="A302" s="212"/>
      <c r="B302" s="210"/>
      <c r="C302" s="210"/>
      <c r="D302" s="210"/>
      <c r="E302" s="210"/>
      <c r="F302" s="210"/>
      <c r="G302" s="210"/>
      <c r="H302" s="210"/>
      <c r="I302" s="16"/>
    </row>
    <row r="303" spans="1:9" s="4" customFormat="1" ht="20.25" customHeight="1" x14ac:dyDescent="0.2">
      <c r="A303" s="212"/>
      <c r="B303" s="210"/>
      <c r="C303" s="210"/>
      <c r="D303" s="210"/>
      <c r="E303" s="210"/>
      <c r="F303" s="210"/>
      <c r="G303" s="210"/>
      <c r="H303" s="210"/>
      <c r="I303" s="16"/>
    </row>
    <row r="304" spans="1:9" s="4" customFormat="1" ht="20.25" customHeight="1" x14ac:dyDescent="0.2">
      <c r="A304" s="212"/>
      <c r="B304" s="210"/>
      <c r="C304" s="210"/>
      <c r="D304" s="210"/>
      <c r="E304" s="210"/>
      <c r="F304" s="210"/>
      <c r="G304" s="210"/>
      <c r="H304" s="210"/>
      <c r="I304" s="16"/>
    </row>
    <row r="305" spans="1:9" s="4" customFormat="1" ht="20.25" customHeight="1" x14ac:dyDescent="0.2">
      <c r="A305" s="212"/>
      <c r="B305" s="210"/>
      <c r="C305" s="210"/>
      <c r="D305" s="210"/>
      <c r="E305" s="210"/>
      <c r="F305" s="210"/>
      <c r="G305" s="210"/>
      <c r="H305" s="210"/>
      <c r="I305" s="16"/>
    </row>
    <row r="306" spans="1:9" s="4" customFormat="1" ht="20.25" customHeight="1" x14ac:dyDescent="0.2">
      <c r="A306" s="212"/>
      <c r="B306" s="210"/>
      <c r="C306" s="210"/>
      <c r="D306" s="210"/>
      <c r="E306" s="210"/>
      <c r="F306" s="210"/>
      <c r="G306" s="210"/>
      <c r="H306" s="210"/>
      <c r="I306" s="16"/>
    </row>
    <row r="307" spans="1:9" s="4" customFormat="1" ht="20.25" customHeight="1" x14ac:dyDescent="0.2">
      <c r="A307" s="212"/>
      <c r="B307" s="210"/>
      <c r="C307" s="210"/>
      <c r="D307" s="210"/>
      <c r="E307" s="210"/>
      <c r="F307" s="210"/>
      <c r="G307" s="210"/>
      <c r="H307" s="210"/>
      <c r="I307" s="16"/>
    </row>
    <row r="308" spans="1:9" s="4" customFormat="1" ht="20.25" customHeight="1" x14ac:dyDescent="0.2">
      <c r="A308" s="212"/>
      <c r="B308" s="210"/>
      <c r="C308" s="210"/>
      <c r="D308" s="210"/>
      <c r="E308" s="210"/>
      <c r="F308" s="210"/>
      <c r="G308" s="210"/>
      <c r="H308" s="210"/>
      <c r="I308" s="16"/>
    </row>
    <row r="309" spans="1:9" s="4" customFormat="1" ht="20.25" customHeight="1" x14ac:dyDescent="0.2">
      <c r="A309" s="212"/>
      <c r="B309" s="210"/>
      <c r="C309" s="210"/>
      <c r="D309" s="210"/>
      <c r="E309" s="210"/>
      <c r="F309" s="210"/>
      <c r="G309" s="210"/>
      <c r="H309" s="210"/>
      <c r="I309" s="16"/>
    </row>
    <row r="310" spans="1:9" s="4" customFormat="1" ht="20.25" customHeight="1" x14ac:dyDescent="0.2">
      <c r="A310" s="212"/>
      <c r="B310" s="210"/>
      <c r="C310" s="210"/>
      <c r="D310" s="210"/>
      <c r="E310" s="210"/>
      <c r="F310" s="210"/>
      <c r="G310" s="210"/>
      <c r="H310" s="210"/>
      <c r="I310" s="16"/>
    </row>
    <row r="311" spans="1:9" s="4" customFormat="1" ht="20.25" customHeight="1" x14ac:dyDescent="0.2">
      <c r="A311" s="212"/>
      <c r="B311" s="210"/>
      <c r="C311" s="210"/>
      <c r="D311" s="210"/>
      <c r="E311" s="210"/>
      <c r="F311" s="210"/>
      <c r="G311" s="210"/>
      <c r="H311" s="210"/>
      <c r="I311" s="16"/>
    </row>
    <row r="312" spans="1:9" s="4" customFormat="1" ht="20.25" customHeight="1" x14ac:dyDescent="0.2">
      <c r="A312" s="212"/>
      <c r="B312" s="210"/>
      <c r="C312" s="210"/>
      <c r="D312" s="210"/>
      <c r="E312" s="210"/>
      <c r="F312" s="210"/>
      <c r="G312" s="210"/>
      <c r="H312" s="210"/>
      <c r="I312" s="16"/>
    </row>
    <row r="313" spans="1:9" s="4" customFormat="1" ht="20.25" customHeight="1" x14ac:dyDescent="0.2">
      <c r="A313" s="212"/>
      <c r="B313" s="210"/>
      <c r="C313" s="210"/>
      <c r="D313" s="210"/>
      <c r="E313" s="210"/>
      <c r="F313" s="210"/>
      <c r="G313" s="210"/>
      <c r="H313" s="210"/>
      <c r="I313" s="16"/>
    </row>
    <row r="314" spans="1:9" s="4" customFormat="1" ht="20.25" customHeight="1" x14ac:dyDescent="0.2">
      <c r="A314" s="212"/>
      <c r="B314" s="210"/>
      <c r="C314" s="210"/>
      <c r="D314" s="210"/>
      <c r="E314" s="210"/>
      <c r="F314" s="210"/>
      <c r="G314" s="210"/>
      <c r="H314" s="210"/>
      <c r="I314" s="16"/>
    </row>
    <row r="315" spans="1:9" s="4" customFormat="1" ht="20.25" customHeight="1" x14ac:dyDescent="0.2">
      <c r="A315" s="212"/>
      <c r="B315" s="210"/>
      <c r="C315" s="210"/>
      <c r="D315" s="210"/>
      <c r="E315" s="210"/>
      <c r="F315" s="210"/>
      <c r="G315" s="210"/>
      <c r="H315" s="210"/>
      <c r="I315" s="16"/>
    </row>
    <row r="316" spans="1:9" s="4" customFormat="1" ht="20.25" customHeight="1" x14ac:dyDescent="0.2">
      <c r="A316" s="212"/>
      <c r="B316" s="210"/>
      <c r="C316" s="210"/>
      <c r="D316" s="210"/>
      <c r="E316" s="210"/>
      <c r="F316" s="210"/>
      <c r="G316" s="210"/>
      <c r="H316" s="210"/>
      <c r="I316" s="16"/>
    </row>
    <row r="317" spans="1:9" s="4" customFormat="1" ht="20.25" customHeight="1" x14ac:dyDescent="0.2">
      <c r="A317" s="212"/>
      <c r="B317" s="210"/>
      <c r="C317" s="210"/>
      <c r="D317" s="210"/>
      <c r="E317" s="210"/>
      <c r="F317" s="210"/>
      <c r="G317" s="210"/>
      <c r="H317" s="210"/>
      <c r="I317" s="16"/>
    </row>
    <row r="318" spans="1:9" s="4" customFormat="1" ht="20.25" customHeight="1" x14ac:dyDescent="0.2">
      <c r="A318" s="212"/>
      <c r="B318" s="210"/>
      <c r="C318" s="210"/>
      <c r="D318" s="210"/>
      <c r="E318" s="210"/>
      <c r="F318" s="210"/>
      <c r="G318" s="210"/>
      <c r="H318" s="210"/>
      <c r="I318" s="16"/>
    </row>
    <row r="319" spans="1:9" s="4" customFormat="1" ht="20.25" customHeight="1" x14ac:dyDescent="0.2">
      <c r="A319" s="212"/>
      <c r="B319" s="210"/>
      <c r="C319" s="210"/>
      <c r="D319" s="210"/>
      <c r="E319" s="210"/>
      <c r="F319" s="210"/>
      <c r="G319" s="210"/>
      <c r="H319" s="210"/>
      <c r="I319" s="16"/>
    </row>
    <row r="320" spans="1:9" s="4" customFormat="1" ht="20.25" customHeight="1" x14ac:dyDescent="0.2">
      <c r="A320" s="212"/>
      <c r="B320" s="210"/>
      <c r="C320" s="210"/>
      <c r="D320" s="210"/>
      <c r="E320" s="210"/>
      <c r="F320" s="210"/>
      <c r="G320" s="210"/>
      <c r="H320" s="210"/>
      <c r="I320" s="16"/>
    </row>
    <row r="321" spans="1:9" s="4" customFormat="1" ht="20.25" customHeight="1" x14ac:dyDescent="0.2">
      <c r="A321" s="212"/>
      <c r="B321" s="210"/>
      <c r="C321" s="210"/>
      <c r="D321" s="210"/>
      <c r="E321" s="210"/>
      <c r="F321" s="210"/>
      <c r="G321" s="210"/>
      <c r="H321" s="210"/>
      <c r="I321" s="16"/>
    </row>
    <row r="322" spans="1:9" s="4" customFormat="1" ht="20.25" customHeight="1" x14ac:dyDescent="0.2">
      <c r="A322" s="212"/>
      <c r="B322" s="210"/>
      <c r="C322" s="210"/>
      <c r="D322" s="210"/>
      <c r="E322" s="210"/>
      <c r="F322" s="210"/>
      <c r="G322" s="210"/>
      <c r="H322" s="210"/>
      <c r="I322" s="16"/>
    </row>
    <row r="323" spans="1:9" s="4" customFormat="1" ht="20.25" customHeight="1" x14ac:dyDescent="0.2">
      <c r="A323" s="212"/>
      <c r="B323" s="210"/>
      <c r="C323" s="210"/>
      <c r="D323" s="210"/>
      <c r="E323" s="210"/>
      <c r="F323" s="210"/>
      <c r="G323" s="210"/>
      <c r="H323" s="210"/>
      <c r="I323" s="16"/>
    </row>
    <row r="324" spans="1:9" s="4" customFormat="1" ht="20.25" customHeight="1" x14ac:dyDescent="0.2">
      <c r="A324" s="212"/>
      <c r="B324" s="210"/>
      <c r="C324" s="210"/>
      <c r="D324" s="210"/>
      <c r="E324" s="210"/>
      <c r="F324" s="210"/>
      <c r="G324" s="210"/>
      <c r="H324" s="210"/>
      <c r="I324" s="16"/>
    </row>
    <row r="325" spans="1:9" s="4" customFormat="1" ht="20.25" customHeight="1" x14ac:dyDescent="0.2">
      <c r="A325" s="212"/>
      <c r="B325" s="210"/>
      <c r="C325" s="210"/>
      <c r="D325" s="210"/>
      <c r="E325" s="210"/>
      <c r="F325" s="210"/>
      <c r="G325" s="210"/>
      <c r="H325" s="210"/>
      <c r="I325" s="16"/>
    </row>
    <row r="326" spans="1:9" s="4" customFormat="1" ht="20.25" customHeight="1" x14ac:dyDescent="0.2">
      <c r="A326" s="212"/>
      <c r="B326" s="210"/>
      <c r="C326" s="210"/>
      <c r="D326" s="210"/>
      <c r="E326" s="210"/>
      <c r="F326" s="210"/>
      <c r="G326" s="210"/>
      <c r="H326" s="210"/>
      <c r="I326" s="16"/>
    </row>
    <row r="327" spans="1:9" s="4" customFormat="1" ht="20.25" customHeight="1" x14ac:dyDescent="0.2">
      <c r="A327" s="212"/>
      <c r="B327" s="210"/>
      <c r="C327" s="210"/>
      <c r="D327" s="210"/>
      <c r="E327" s="210"/>
      <c r="F327" s="210"/>
      <c r="G327" s="210"/>
      <c r="H327" s="210"/>
      <c r="I327" s="16"/>
    </row>
    <row r="328" spans="1:9" s="4" customFormat="1" ht="20.25" customHeight="1" x14ac:dyDescent="0.2">
      <c r="A328" s="212"/>
      <c r="B328" s="210"/>
      <c r="C328" s="210"/>
      <c r="D328" s="210"/>
      <c r="E328" s="210"/>
      <c r="F328" s="210"/>
      <c r="G328" s="210"/>
      <c r="H328" s="210"/>
      <c r="I328" s="16"/>
    </row>
    <row r="329" spans="1:9" s="4" customFormat="1" ht="20.25" customHeight="1" x14ac:dyDescent="0.2">
      <c r="A329" s="212"/>
      <c r="B329" s="210"/>
      <c r="C329" s="210"/>
      <c r="D329" s="210"/>
      <c r="E329" s="210"/>
      <c r="F329" s="210"/>
      <c r="G329" s="210"/>
      <c r="H329" s="210"/>
      <c r="I329" s="16"/>
    </row>
    <row r="330" spans="1:9" s="4" customFormat="1" ht="20.25" customHeight="1" x14ac:dyDescent="0.2">
      <c r="A330" s="212"/>
      <c r="B330" s="210"/>
      <c r="C330" s="210"/>
      <c r="D330" s="210"/>
      <c r="E330" s="210"/>
      <c r="F330" s="210"/>
      <c r="G330" s="210"/>
      <c r="H330" s="210"/>
      <c r="I330" s="16"/>
    </row>
    <row r="331" spans="1:9" s="4" customFormat="1" ht="20.25" customHeight="1" x14ac:dyDescent="0.2">
      <c r="A331" s="212"/>
      <c r="B331" s="210"/>
      <c r="C331" s="210"/>
      <c r="D331" s="210"/>
      <c r="E331" s="210"/>
      <c r="F331" s="210"/>
      <c r="G331" s="210"/>
      <c r="H331" s="210"/>
      <c r="I331" s="16"/>
    </row>
    <row r="332" spans="1:9" s="4" customFormat="1" ht="20.25" customHeight="1" x14ac:dyDescent="0.2">
      <c r="A332" s="212"/>
      <c r="B332" s="210"/>
      <c r="C332" s="210"/>
      <c r="D332" s="210"/>
      <c r="E332" s="210"/>
      <c r="F332" s="210"/>
      <c r="G332" s="210"/>
      <c r="H332" s="210"/>
      <c r="I332" s="16"/>
    </row>
    <row r="333" spans="1:9" s="4" customFormat="1" ht="20.25" customHeight="1" x14ac:dyDescent="0.2">
      <c r="A333" s="212"/>
      <c r="B333" s="210"/>
      <c r="C333" s="210"/>
      <c r="D333" s="210"/>
      <c r="E333" s="210"/>
      <c r="F333" s="210"/>
      <c r="G333" s="210"/>
      <c r="H333" s="210"/>
      <c r="I333" s="16"/>
    </row>
    <row r="334" spans="1:9" s="4" customFormat="1" ht="20.25" customHeight="1" x14ac:dyDescent="0.2">
      <c r="A334" s="212"/>
      <c r="B334" s="210"/>
      <c r="C334" s="210"/>
      <c r="D334" s="210"/>
      <c r="E334" s="210"/>
      <c r="F334" s="210"/>
      <c r="G334" s="210"/>
      <c r="H334" s="210"/>
      <c r="I334" s="16"/>
    </row>
    <row r="335" spans="1:9" s="4" customFormat="1" ht="20.25" customHeight="1" x14ac:dyDescent="0.2">
      <c r="A335" s="212"/>
      <c r="B335" s="210"/>
      <c r="C335" s="210"/>
      <c r="D335" s="210"/>
      <c r="E335" s="210"/>
      <c r="F335" s="210"/>
      <c r="G335" s="210"/>
      <c r="H335" s="210"/>
      <c r="I335" s="16"/>
    </row>
    <row r="336" spans="1:9" s="4" customFormat="1" ht="20.25" customHeight="1" x14ac:dyDescent="0.2">
      <c r="A336" s="212"/>
      <c r="B336" s="210"/>
      <c r="C336" s="210"/>
      <c r="D336" s="210"/>
      <c r="E336" s="210"/>
      <c r="F336" s="210"/>
      <c r="G336" s="210"/>
      <c r="H336" s="210"/>
      <c r="I336" s="16"/>
    </row>
    <row r="337" spans="1:9" s="4" customFormat="1" ht="20.25" customHeight="1" x14ac:dyDescent="0.2">
      <c r="A337" s="212"/>
      <c r="B337" s="210"/>
      <c r="C337" s="210"/>
      <c r="D337" s="210"/>
      <c r="E337" s="210"/>
      <c r="F337" s="210"/>
      <c r="G337" s="210"/>
      <c r="H337" s="210"/>
      <c r="I337" s="16"/>
    </row>
    <row r="338" spans="1:9" s="4" customFormat="1" ht="20.25" customHeight="1" x14ac:dyDescent="0.2">
      <c r="A338" s="212"/>
      <c r="B338" s="210"/>
      <c r="C338" s="210"/>
      <c r="D338" s="210"/>
      <c r="E338" s="210"/>
      <c r="F338" s="210"/>
      <c r="G338" s="210"/>
      <c r="H338" s="210"/>
      <c r="I338" s="16"/>
    </row>
    <row r="339" spans="1:9" s="4" customFormat="1" ht="20.25" customHeight="1" x14ac:dyDescent="0.2">
      <c r="A339" s="212"/>
      <c r="B339" s="210"/>
      <c r="C339" s="210"/>
      <c r="D339" s="210"/>
      <c r="E339" s="210"/>
      <c r="F339" s="210"/>
      <c r="G339" s="210"/>
      <c r="H339" s="210"/>
      <c r="I339" s="16"/>
    </row>
    <row r="340" spans="1:9" s="4" customFormat="1" ht="20.25" customHeight="1" x14ac:dyDescent="0.2">
      <c r="A340" s="212"/>
      <c r="B340" s="210"/>
      <c r="C340" s="210"/>
      <c r="D340" s="210"/>
      <c r="E340" s="210"/>
      <c r="F340" s="210"/>
      <c r="G340" s="210"/>
      <c r="H340" s="210"/>
      <c r="I340" s="16"/>
    </row>
    <row r="341" spans="1:9" s="4" customFormat="1" ht="20.25" customHeight="1" x14ac:dyDescent="0.2">
      <c r="A341" s="212"/>
      <c r="B341" s="210"/>
      <c r="C341" s="210"/>
      <c r="D341" s="210"/>
      <c r="E341" s="210"/>
      <c r="F341" s="210"/>
      <c r="G341" s="210"/>
      <c r="H341" s="210"/>
      <c r="I341" s="16"/>
    </row>
    <row r="342" spans="1:9" s="4" customFormat="1" ht="20.25" customHeight="1" x14ac:dyDescent="0.2">
      <c r="A342" s="212"/>
      <c r="B342" s="210"/>
      <c r="C342" s="210"/>
      <c r="D342" s="210"/>
      <c r="E342" s="210"/>
      <c r="F342" s="210"/>
      <c r="G342" s="210"/>
      <c r="H342" s="210"/>
      <c r="I342" s="16"/>
    </row>
    <row r="343" spans="1:9" s="4" customFormat="1" ht="20.25" customHeight="1" x14ac:dyDescent="0.2">
      <c r="A343" s="212"/>
      <c r="B343" s="210"/>
      <c r="C343" s="210"/>
      <c r="D343" s="210"/>
      <c r="E343" s="210"/>
      <c r="F343" s="210"/>
      <c r="G343" s="210"/>
      <c r="H343" s="210"/>
      <c r="I343" s="16"/>
    </row>
    <row r="344" spans="1:9" s="4" customFormat="1" ht="20.25" customHeight="1" x14ac:dyDescent="0.2">
      <c r="A344" s="212"/>
      <c r="B344" s="210"/>
      <c r="C344" s="210"/>
      <c r="D344" s="210"/>
      <c r="E344" s="210"/>
      <c r="F344" s="210"/>
      <c r="G344" s="210"/>
      <c r="H344" s="210"/>
      <c r="I344" s="16"/>
    </row>
    <row r="345" spans="1:9" s="4" customFormat="1" ht="20.25" customHeight="1" x14ac:dyDescent="0.2">
      <c r="A345" s="212"/>
      <c r="B345" s="210"/>
      <c r="C345" s="210"/>
      <c r="D345" s="210"/>
      <c r="E345" s="210"/>
      <c r="F345" s="210"/>
      <c r="G345" s="210"/>
      <c r="H345" s="210"/>
      <c r="I345" s="16"/>
    </row>
    <row r="346" spans="1:9" s="4" customFormat="1" ht="20.25" customHeight="1" x14ac:dyDescent="0.2">
      <c r="A346" s="212"/>
      <c r="B346" s="210"/>
      <c r="C346" s="210"/>
      <c r="D346" s="210"/>
      <c r="E346" s="210"/>
      <c r="F346" s="210"/>
      <c r="G346" s="210"/>
      <c r="H346" s="210"/>
      <c r="I346" s="16"/>
    </row>
    <row r="347" spans="1:9" s="4" customFormat="1" ht="20.25" customHeight="1" x14ac:dyDescent="0.2">
      <c r="A347" s="212"/>
      <c r="B347" s="210"/>
      <c r="C347" s="210"/>
      <c r="D347" s="210"/>
      <c r="E347" s="210"/>
      <c r="F347" s="210"/>
      <c r="G347" s="210"/>
      <c r="H347" s="210"/>
      <c r="I347" s="16"/>
    </row>
    <row r="348" spans="1:9" s="4" customFormat="1" ht="20.25" customHeight="1" x14ac:dyDescent="0.2">
      <c r="A348" s="212"/>
      <c r="B348" s="210"/>
      <c r="C348" s="210"/>
      <c r="D348" s="210"/>
      <c r="E348" s="210"/>
      <c r="F348" s="210"/>
      <c r="G348" s="210"/>
      <c r="H348" s="210"/>
      <c r="I348" s="16"/>
    </row>
    <row r="349" spans="1:9" s="4" customFormat="1" ht="20.25" customHeight="1" x14ac:dyDescent="0.2">
      <c r="A349" s="212"/>
      <c r="B349" s="210"/>
      <c r="C349" s="210"/>
      <c r="D349" s="210"/>
      <c r="E349" s="210"/>
      <c r="F349" s="210"/>
      <c r="G349" s="210"/>
      <c r="H349" s="210"/>
      <c r="I349" s="16"/>
    </row>
    <row r="350" spans="1:9" s="4" customFormat="1" ht="20.25" customHeight="1" x14ac:dyDescent="0.2">
      <c r="A350" s="212"/>
      <c r="B350" s="210"/>
      <c r="C350" s="210"/>
      <c r="D350" s="210"/>
      <c r="E350" s="210"/>
      <c r="F350" s="210"/>
      <c r="G350" s="210"/>
      <c r="H350" s="210"/>
      <c r="I350" s="16"/>
    </row>
    <row r="351" spans="1:9" s="4" customFormat="1" ht="20.25" customHeight="1" x14ac:dyDescent="0.2">
      <c r="A351" s="212"/>
      <c r="B351" s="210"/>
      <c r="C351" s="210"/>
      <c r="D351" s="210"/>
      <c r="E351" s="210"/>
      <c r="F351" s="210"/>
      <c r="G351" s="210"/>
      <c r="H351" s="210"/>
      <c r="I351" s="16"/>
    </row>
    <row r="352" spans="1:9" s="4" customFormat="1" ht="20.25" customHeight="1" x14ac:dyDescent="0.2">
      <c r="A352" s="212"/>
      <c r="B352" s="210"/>
      <c r="C352" s="210"/>
      <c r="D352" s="210"/>
      <c r="E352" s="210"/>
      <c r="F352" s="210"/>
      <c r="G352" s="210"/>
      <c r="H352" s="210"/>
      <c r="I352" s="16"/>
    </row>
    <row r="353" spans="1:9" s="4" customFormat="1" ht="20.25" customHeight="1" x14ac:dyDescent="0.2">
      <c r="A353" s="212"/>
      <c r="B353" s="210"/>
      <c r="C353" s="210"/>
      <c r="D353" s="210"/>
      <c r="E353" s="210"/>
      <c r="F353" s="210"/>
      <c r="G353" s="210"/>
      <c r="H353" s="210"/>
      <c r="I353" s="16"/>
    </row>
    <row r="354" spans="1:9" s="4" customFormat="1" ht="20.25" customHeight="1" x14ac:dyDescent="0.2">
      <c r="A354" s="212"/>
      <c r="B354" s="210"/>
      <c r="C354" s="210"/>
      <c r="D354" s="210"/>
      <c r="E354" s="210"/>
      <c r="F354" s="210"/>
      <c r="G354" s="210"/>
      <c r="H354" s="210"/>
      <c r="I354" s="16"/>
    </row>
    <row r="355" spans="1:9" s="4" customFormat="1" ht="20.25" customHeight="1" x14ac:dyDescent="0.2">
      <c r="A355" s="212"/>
      <c r="B355" s="210"/>
      <c r="C355" s="210"/>
      <c r="D355" s="210"/>
      <c r="E355" s="210"/>
      <c r="F355" s="210"/>
      <c r="G355" s="210"/>
      <c r="H355" s="210"/>
      <c r="I355" s="16"/>
    </row>
    <row r="356" spans="1:9" s="4" customFormat="1" ht="20.25" customHeight="1" x14ac:dyDescent="0.2">
      <c r="A356" s="212"/>
      <c r="B356" s="210"/>
      <c r="C356" s="210"/>
      <c r="D356" s="210"/>
      <c r="E356" s="210"/>
      <c r="F356" s="210"/>
      <c r="G356" s="210"/>
      <c r="H356" s="210"/>
      <c r="I356" s="16"/>
    </row>
    <row r="357" spans="1:9" s="4" customFormat="1" ht="20.25" customHeight="1" x14ac:dyDescent="0.2">
      <c r="A357" s="212"/>
      <c r="B357" s="210"/>
      <c r="C357" s="210"/>
      <c r="D357" s="210"/>
      <c r="E357" s="210"/>
      <c r="F357" s="210"/>
      <c r="G357" s="210"/>
      <c r="H357" s="210"/>
      <c r="I357" s="16"/>
    </row>
    <row r="358" spans="1:9" s="4" customFormat="1" ht="20.25" customHeight="1" x14ac:dyDescent="0.2">
      <c r="A358" s="212"/>
      <c r="B358" s="210"/>
      <c r="C358" s="210"/>
      <c r="D358" s="210"/>
      <c r="E358" s="210"/>
      <c r="F358" s="210"/>
      <c r="G358" s="210"/>
      <c r="H358" s="210"/>
      <c r="I358" s="16"/>
    </row>
    <row r="359" spans="1:9" s="4" customFormat="1" ht="20.25" customHeight="1" x14ac:dyDescent="0.2">
      <c r="A359" s="212"/>
      <c r="B359" s="210"/>
      <c r="C359" s="210"/>
      <c r="D359" s="210"/>
      <c r="E359" s="210"/>
      <c r="F359" s="210"/>
      <c r="G359" s="210"/>
      <c r="H359" s="210"/>
      <c r="I359" s="16"/>
    </row>
    <row r="360" spans="1:9" s="4" customFormat="1" ht="20.25" customHeight="1" x14ac:dyDescent="0.2">
      <c r="A360" s="212"/>
      <c r="B360" s="210"/>
      <c r="C360" s="210"/>
      <c r="D360" s="210"/>
      <c r="E360" s="210"/>
      <c r="F360" s="210"/>
      <c r="G360" s="210"/>
      <c r="H360" s="210"/>
      <c r="I360" s="16"/>
    </row>
    <row r="361" spans="1:9" s="4" customFormat="1" ht="20.25" customHeight="1" x14ac:dyDescent="0.2">
      <c r="A361" s="212"/>
      <c r="B361" s="210"/>
      <c r="C361" s="210"/>
      <c r="D361" s="210"/>
      <c r="E361" s="210"/>
      <c r="F361" s="210"/>
      <c r="G361" s="210"/>
      <c r="H361" s="210"/>
      <c r="I361" s="16"/>
    </row>
    <row r="362" spans="1:9" s="4" customFormat="1" ht="20.25" customHeight="1" x14ac:dyDescent="0.2">
      <c r="A362" s="212"/>
      <c r="B362" s="210"/>
      <c r="C362" s="210"/>
      <c r="D362" s="210"/>
      <c r="E362" s="210"/>
      <c r="F362" s="210"/>
      <c r="G362" s="210"/>
      <c r="H362" s="210"/>
      <c r="I362" s="16"/>
    </row>
    <row r="363" spans="1:9" s="4" customFormat="1" ht="20.25" customHeight="1" x14ac:dyDescent="0.2">
      <c r="A363" s="212"/>
      <c r="B363" s="210"/>
      <c r="C363" s="210"/>
      <c r="D363" s="210"/>
      <c r="E363" s="210"/>
      <c r="F363" s="210"/>
      <c r="G363" s="210"/>
      <c r="H363" s="210"/>
      <c r="I363" s="16"/>
    </row>
    <row r="364" spans="1:9" s="4" customFormat="1" ht="20.25" customHeight="1" x14ac:dyDescent="0.2">
      <c r="A364" s="212"/>
      <c r="B364" s="210"/>
      <c r="C364" s="210"/>
      <c r="D364" s="210"/>
      <c r="E364" s="210"/>
      <c r="F364" s="210"/>
      <c r="G364" s="210"/>
      <c r="H364" s="210"/>
      <c r="I364" s="16"/>
    </row>
    <row r="365" spans="1:9" s="4" customFormat="1" ht="20.25" customHeight="1" x14ac:dyDescent="0.2">
      <c r="A365" s="212"/>
      <c r="B365" s="210"/>
      <c r="C365" s="210"/>
      <c r="D365" s="210"/>
      <c r="E365" s="210"/>
      <c r="F365" s="210"/>
      <c r="G365" s="210"/>
      <c r="H365" s="210"/>
      <c r="I365" s="16"/>
    </row>
    <row r="366" spans="1:9" s="4" customFormat="1" ht="20.25" customHeight="1" x14ac:dyDescent="0.2">
      <c r="A366" s="212"/>
      <c r="B366" s="210"/>
      <c r="C366" s="210"/>
      <c r="D366" s="210"/>
      <c r="E366" s="210"/>
      <c r="F366" s="210"/>
      <c r="G366" s="210"/>
      <c r="H366" s="210"/>
      <c r="I366" s="16"/>
    </row>
    <row r="367" spans="1:9" s="4" customFormat="1" ht="20.25" customHeight="1" x14ac:dyDescent="0.2">
      <c r="A367" s="212"/>
      <c r="B367" s="210"/>
      <c r="C367" s="210"/>
      <c r="D367" s="210"/>
      <c r="E367" s="210"/>
      <c r="F367" s="210"/>
      <c r="G367" s="210"/>
      <c r="H367" s="210"/>
      <c r="I367" s="16"/>
    </row>
    <row r="368" spans="1:9" s="4" customFormat="1" ht="20.25" customHeight="1" x14ac:dyDescent="0.2">
      <c r="A368" s="212"/>
      <c r="B368" s="210"/>
      <c r="C368" s="210"/>
      <c r="D368" s="210"/>
      <c r="E368" s="210"/>
      <c r="F368" s="210"/>
      <c r="G368" s="210"/>
      <c r="H368" s="210"/>
      <c r="I368" s="16"/>
    </row>
    <row r="369" spans="1:9" s="4" customFormat="1" ht="20.25" customHeight="1" x14ac:dyDescent="0.2">
      <c r="A369" s="212"/>
      <c r="B369" s="210"/>
      <c r="C369" s="210"/>
      <c r="D369" s="210"/>
      <c r="E369" s="210"/>
      <c r="F369" s="210"/>
      <c r="G369" s="210"/>
      <c r="H369" s="210"/>
      <c r="I369" s="16"/>
    </row>
    <row r="370" spans="1:9" s="4" customFormat="1" ht="20.25" customHeight="1" x14ac:dyDescent="0.2">
      <c r="A370" s="212"/>
      <c r="B370" s="210"/>
      <c r="C370" s="210"/>
      <c r="D370" s="210"/>
      <c r="E370" s="210"/>
      <c r="F370" s="210"/>
      <c r="G370" s="210"/>
      <c r="H370" s="210"/>
      <c r="I370" s="16"/>
    </row>
    <row r="371" spans="1:9" s="4" customFormat="1" ht="20.25" customHeight="1" x14ac:dyDescent="0.2">
      <c r="A371" s="212"/>
      <c r="B371" s="210"/>
      <c r="C371" s="210"/>
      <c r="D371" s="210"/>
      <c r="E371" s="210"/>
      <c r="F371" s="210"/>
      <c r="G371" s="210"/>
      <c r="H371" s="210"/>
      <c r="I371" s="16"/>
    </row>
    <row r="372" spans="1:9" s="4" customFormat="1" ht="20.25" customHeight="1" x14ac:dyDescent="0.2">
      <c r="A372" s="212"/>
      <c r="B372" s="210"/>
      <c r="C372" s="210"/>
      <c r="D372" s="210"/>
      <c r="E372" s="210"/>
      <c r="F372" s="210"/>
      <c r="G372" s="210"/>
      <c r="H372" s="210"/>
      <c r="I372" s="16"/>
    </row>
    <row r="373" spans="1:9" s="4" customFormat="1" ht="20.25" customHeight="1" x14ac:dyDescent="0.2">
      <c r="A373" s="212"/>
      <c r="B373" s="210"/>
      <c r="C373" s="210"/>
      <c r="D373" s="210"/>
      <c r="E373" s="210"/>
      <c r="F373" s="210"/>
      <c r="G373" s="210"/>
      <c r="H373" s="210"/>
      <c r="I373" s="16"/>
    </row>
    <row r="374" spans="1:9" s="4" customFormat="1" ht="20.25" customHeight="1" x14ac:dyDescent="0.2">
      <c r="A374" s="212"/>
      <c r="B374" s="210"/>
      <c r="C374" s="210"/>
      <c r="D374" s="210"/>
      <c r="E374" s="210"/>
      <c r="F374" s="210"/>
      <c r="G374" s="210"/>
      <c r="H374" s="210"/>
      <c r="I374" s="16"/>
    </row>
    <row r="375" spans="1:9" s="4" customFormat="1" ht="20.25" customHeight="1" x14ac:dyDescent="0.2">
      <c r="A375" s="212"/>
      <c r="B375" s="210"/>
      <c r="C375" s="210"/>
      <c r="D375" s="210"/>
      <c r="E375" s="210"/>
      <c r="F375" s="210"/>
      <c r="G375" s="210"/>
      <c r="H375" s="210"/>
      <c r="I375" s="16"/>
    </row>
    <row r="376" spans="1:9" s="4" customFormat="1" ht="20.25" customHeight="1" x14ac:dyDescent="0.2">
      <c r="A376" s="212"/>
      <c r="B376" s="210"/>
      <c r="C376" s="210"/>
      <c r="D376" s="210"/>
      <c r="E376" s="210"/>
      <c r="F376" s="210"/>
      <c r="G376" s="210"/>
      <c r="H376" s="210"/>
      <c r="I376" s="16"/>
    </row>
    <row r="377" spans="1:9" s="4" customFormat="1" ht="20.25" customHeight="1" x14ac:dyDescent="0.2">
      <c r="A377" s="212"/>
      <c r="B377" s="210"/>
      <c r="C377" s="210"/>
      <c r="D377" s="210"/>
      <c r="E377" s="210"/>
      <c r="F377" s="210"/>
      <c r="G377" s="210"/>
      <c r="H377" s="210"/>
      <c r="I377" s="16"/>
    </row>
    <row r="378" spans="1:9" s="4" customFormat="1" ht="20.25" customHeight="1" x14ac:dyDescent="0.2">
      <c r="A378" s="212"/>
      <c r="B378" s="210"/>
      <c r="C378" s="210"/>
      <c r="D378" s="210"/>
      <c r="E378" s="210"/>
      <c r="F378" s="210"/>
      <c r="G378" s="210"/>
      <c r="H378" s="210"/>
      <c r="I378" s="16"/>
    </row>
    <row r="379" spans="1:9" s="4" customFormat="1" ht="20.25" customHeight="1" x14ac:dyDescent="0.2">
      <c r="A379" s="212"/>
      <c r="B379" s="210"/>
      <c r="C379" s="210"/>
      <c r="D379" s="210"/>
      <c r="E379" s="210"/>
      <c r="F379" s="210"/>
      <c r="G379" s="210"/>
      <c r="H379" s="210"/>
      <c r="I379" s="16"/>
    </row>
    <row r="380" spans="1:9" s="4" customFormat="1" ht="20.25" customHeight="1" x14ac:dyDescent="0.2">
      <c r="A380" s="212"/>
      <c r="B380" s="210"/>
      <c r="C380" s="210"/>
      <c r="D380" s="210"/>
      <c r="E380" s="210"/>
      <c r="F380" s="210"/>
      <c r="G380" s="210"/>
      <c r="H380" s="210"/>
      <c r="I380" s="16"/>
    </row>
    <row r="381" spans="1:9" s="4" customFormat="1" ht="20.25" customHeight="1" x14ac:dyDescent="0.2">
      <c r="A381" s="212"/>
      <c r="B381" s="210"/>
      <c r="C381" s="210"/>
      <c r="D381" s="210"/>
      <c r="E381" s="210"/>
      <c r="F381" s="210"/>
      <c r="G381" s="210"/>
      <c r="H381" s="210"/>
      <c r="I381" s="16"/>
    </row>
    <row r="382" spans="1:9" s="4" customFormat="1" ht="20.25" customHeight="1" x14ac:dyDescent="0.2">
      <c r="A382" s="212"/>
      <c r="B382" s="210"/>
      <c r="C382" s="210"/>
      <c r="D382" s="210"/>
      <c r="E382" s="210"/>
      <c r="F382" s="210"/>
      <c r="G382" s="210"/>
      <c r="H382" s="210"/>
      <c r="I382" s="16"/>
    </row>
    <row r="383" spans="1:9" s="4" customFormat="1" ht="20.25" customHeight="1" x14ac:dyDescent="0.2">
      <c r="A383" s="212"/>
      <c r="B383" s="210"/>
      <c r="C383" s="210"/>
      <c r="D383" s="210"/>
      <c r="E383" s="210"/>
      <c r="F383" s="210"/>
      <c r="G383" s="210"/>
      <c r="H383" s="210"/>
      <c r="I383" s="16"/>
    </row>
    <row r="384" spans="1:9" s="4" customFormat="1" ht="20.25" customHeight="1" x14ac:dyDescent="0.2">
      <c r="A384" s="212"/>
      <c r="B384" s="210"/>
      <c r="C384" s="210"/>
      <c r="D384" s="210"/>
      <c r="E384" s="210"/>
      <c r="F384" s="210"/>
      <c r="G384" s="210"/>
      <c r="H384" s="210"/>
      <c r="I384" s="16"/>
    </row>
    <row r="385" spans="1:9" s="4" customFormat="1" ht="20.25" customHeight="1" x14ac:dyDescent="0.2">
      <c r="A385" s="212"/>
      <c r="B385" s="210"/>
      <c r="C385" s="210"/>
      <c r="D385" s="210"/>
      <c r="E385" s="210"/>
      <c r="F385" s="210"/>
      <c r="G385" s="210"/>
      <c r="H385" s="210"/>
      <c r="I385" s="16"/>
    </row>
    <row r="386" spans="1:9" s="4" customFormat="1" ht="20.25" customHeight="1" x14ac:dyDescent="0.2">
      <c r="A386" s="212"/>
      <c r="B386" s="210"/>
      <c r="C386" s="210"/>
      <c r="D386" s="210"/>
      <c r="E386" s="210"/>
      <c r="F386" s="210"/>
      <c r="G386" s="210"/>
      <c r="H386" s="210"/>
      <c r="I386" s="16"/>
    </row>
    <row r="387" spans="1:9" s="4" customFormat="1" ht="20.25" customHeight="1" x14ac:dyDescent="0.2">
      <c r="A387" s="212"/>
      <c r="B387" s="210"/>
      <c r="C387" s="210"/>
      <c r="D387" s="210"/>
      <c r="E387" s="210"/>
      <c r="F387" s="210"/>
      <c r="G387" s="210"/>
      <c r="H387" s="210"/>
      <c r="I387" s="16"/>
    </row>
    <row r="388" spans="1:9" s="4" customFormat="1" ht="20.25" customHeight="1" x14ac:dyDescent="0.2">
      <c r="A388" s="212"/>
      <c r="B388" s="210"/>
      <c r="C388" s="210"/>
      <c r="D388" s="210"/>
      <c r="E388" s="210"/>
      <c r="F388" s="210"/>
      <c r="G388" s="210"/>
      <c r="H388" s="210"/>
      <c r="I388" s="16"/>
    </row>
    <row r="389" spans="1:9" s="4" customFormat="1" ht="20.25" customHeight="1" x14ac:dyDescent="0.2">
      <c r="A389" s="212"/>
      <c r="B389" s="210"/>
      <c r="C389" s="210"/>
      <c r="D389" s="210"/>
      <c r="E389" s="210"/>
      <c r="F389" s="210"/>
      <c r="G389" s="210"/>
      <c r="H389" s="210"/>
      <c r="I389" s="16"/>
    </row>
    <row r="390" spans="1:9" s="4" customFormat="1" ht="20.25" customHeight="1" x14ac:dyDescent="0.2">
      <c r="A390" s="212"/>
      <c r="B390" s="210"/>
      <c r="C390" s="210"/>
      <c r="D390" s="210"/>
      <c r="E390" s="210"/>
      <c r="F390" s="210"/>
      <c r="G390" s="210"/>
      <c r="H390" s="210"/>
      <c r="I390" s="16"/>
    </row>
    <row r="391" spans="1:9" s="4" customFormat="1" ht="20.25" customHeight="1" x14ac:dyDescent="0.2">
      <c r="A391" s="212"/>
      <c r="B391" s="210"/>
      <c r="C391" s="210"/>
      <c r="D391" s="210"/>
      <c r="E391" s="210"/>
      <c r="F391" s="210"/>
      <c r="G391" s="210"/>
      <c r="H391" s="210"/>
      <c r="I391" s="16"/>
    </row>
    <row r="392" spans="1:9" s="4" customFormat="1" ht="20.25" customHeight="1" x14ac:dyDescent="0.2">
      <c r="A392" s="212"/>
      <c r="B392" s="210"/>
      <c r="C392" s="210"/>
      <c r="D392" s="210"/>
      <c r="E392" s="210"/>
      <c r="F392" s="210"/>
      <c r="G392" s="210"/>
      <c r="H392" s="210"/>
      <c r="I392" s="16"/>
    </row>
    <row r="393" spans="1:9" s="4" customFormat="1" ht="20.25" customHeight="1" x14ac:dyDescent="0.2">
      <c r="A393" s="212"/>
      <c r="B393" s="210"/>
      <c r="C393" s="210"/>
      <c r="D393" s="210"/>
      <c r="E393" s="210"/>
      <c r="F393" s="210"/>
      <c r="G393" s="210"/>
      <c r="H393" s="210"/>
      <c r="I393" s="16"/>
    </row>
    <row r="394" spans="1:9" s="4" customFormat="1" ht="20.25" customHeight="1" x14ac:dyDescent="0.2">
      <c r="A394" s="212"/>
      <c r="B394" s="210"/>
      <c r="C394" s="210"/>
      <c r="D394" s="210"/>
      <c r="E394" s="210"/>
      <c r="F394" s="210"/>
      <c r="G394" s="210"/>
      <c r="H394" s="210"/>
      <c r="I394" s="16"/>
    </row>
    <row r="395" spans="1:9" s="4" customFormat="1" ht="20.25" customHeight="1" x14ac:dyDescent="0.2">
      <c r="A395" s="212"/>
      <c r="B395" s="210"/>
      <c r="C395" s="210"/>
      <c r="D395" s="210"/>
      <c r="E395" s="210"/>
      <c r="F395" s="210"/>
      <c r="G395" s="210"/>
      <c r="H395" s="210"/>
      <c r="I395" s="16"/>
    </row>
    <row r="396" spans="1:9" s="4" customFormat="1" ht="20.25" customHeight="1" x14ac:dyDescent="0.2">
      <c r="A396" s="212"/>
      <c r="B396" s="210"/>
      <c r="C396" s="210"/>
      <c r="D396" s="210"/>
      <c r="E396" s="210"/>
      <c r="F396" s="210"/>
      <c r="G396" s="210"/>
      <c r="H396" s="210"/>
      <c r="I396" s="16"/>
    </row>
    <row r="397" spans="1:9" s="4" customFormat="1" ht="20.25" customHeight="1" x14ac:dyDescent="0.2">
      <c r="A397" s="212"/>
      <c r="B397" s="210"/>
      <c r="C397" s="210"/>
      <c r="D397" s="210"/>
      <c r="E397" s="210"/>
      <c r="F397" s="210"/>
      <c r="G397" s="210"/>
      <c r="H397" s="210"/>
      <c r="I397" s="16"/>
    </row>
    <row r="398" spans="1:9" s="4" customFormat="1" ht="20.25" customHeight="1" x14ac:dyDescent="0.2">
      <c r="A398" s="212"/>
      <c r="B398" s="210"/>
      <c r="C398" s="210"/>
      <c r="D398" s="210"/>
      <c r="E398" s="210"/>
      <c r="F398" s="210"/>
      <c r="G398" s="210"/>
      <c r="H398" s="210"/>
      <c r="I398" s="16"/>
    </row>
    <row r="399" spans="1:9" s="4" customFormat="1" ht="20.25" customHeight="1" x14ac:dyDescent="0.2">
      <c r="A399" s="212"/>
      <c r="B399" s="210"/>
      <c r="C399" s="210"/>
      <c r="D399" s="210"/>
      <c r="E399" s="210"/>
      <c r="F399" s="210"/>
      <c r="G399" s="210"/>
      <c r="H399" s="210"/>
      <c r="I399" s="16"/>
    </row>
    <row r="400" spans="1:9" s="4" customFormat="1" ht="20.25" customHeight="1" x14ac:dyDescent="0.2">
      <c r="A400" s="212"/>
      <c r="B400" s="210"/>
      <c r="C400" s="210"/>
      <c r="D400" s="210"/>
      <c r="E400" s="210"/>
      <c r="F400" s="210"/>
      <c r="G400" s="210"/>
      <c r="H400" s="210"/>
      <c r="I400" s="16"/>
    </row>
    <row r="401" spans="1:9" s="4" customFormat="1" ht="20.25" customHeight="1" x14ac:dyDescent="0.2">
      <c r="A401" s="212"/>
      <c r="B401" s="210"/>
      <c r="C401" s="210"/>
      <c r="D401" s="210"/>
      <c r="E401" s="210"/>
      <c r="F401" s="210"/>
      <c r="G401" s="210"/>
      <c r="H401" s="210"/>
      <c r="I401" s="16"/>
    </row>
    <row r="402" spans="1:9" s="4" customFormat="1" ht="20.25" customHeight="1" x14ac:dyDescent="0.2">
      <c r="A402" s="212"/>
      <c r="B402" s="210"/>
      <c r="C402" s="210"/>
      <c r="D402" s="210"/>
      <c r="E402" s="210"/>
      <c r="F402" s="210"/>
      <c r="G402" s="210"/>
      <c r="H402" s="210"/>
      <c r="I402" s="16"/>
    </row>
    <row r="403" spans="1:9" s="4" customFormat="1" ht="20.25" customHeight="1" x14ac:dyDescent="0.2">
      <c r="A403" s="212"/>
      <c r="B403" s="210"/>
      <c r="C403" s="210"/>
      <c r="D403" s="210"/>
      <c r="E403" s="210"/>
      <c r="F403" s="210"/>
      <c r="G403" s="210"/>
      <c r="H403" s="210"/>
      <c r="I403" s="16"/>
    </row>
    <row r="404" spans="1:9" s="4" customFormat="1" ht="20.25" customHeight="1" x14ac:dyDescent="0.2">
      <c r="A404" s="212"/>
      <c r="B404" s="210"/>
      <c r="C404" s="210"/>
      <c r="D404" s="210"/>
      <c r="E404" s="210"/>
      <c r="F404" s="210"/>
      <c r="G404" s="210"/>
      <c r="H404" s="210"/>
      <c r="I404" s="16"/>
    </row>
    <row r="405" spans="1:9" s="4" customFormat="1" ht="20.25" customHeight="1" x14ac:dyDescent="0.2">
      <c r="A405" s="212"/>
      <c r="B405" s="210"/>
      <c r="C405" s="210"/>
      <c r="D405" s="210"/>
      <c r="E405" s="210"/>
      <c r="F405" s="210"/>
      <c r="G405" s="210"/>
      <c r="H405" s="210"/>
      <c r="I405" s="16"/>
    </row>
    <row r="406" spans="1:9" s="4" customFormat="1" ht="20.25" customHeight="1" x14ac:dyDescent="0.2">
      <c r="A406" s="212"/>
      <c r="B406" s="210"/>
      <c r="C406" s="210"/>
      <c r="D406" s="210"/>
      <c r="E406" s="210"/>
      <c r="F406" s="210"/>
      <c r="G406" s="210"/>
      <c r="H406" s="210"/>
      <c r="I406" s="16"/>
    </row>
    <row r="407" spans="1:9" s="4" customFormat="1" ht="20.25" customHeight="1" x14ac:dyDescent="0.2">
      <c r="A407" s="212"/>
      <c r="B407" s="210"/>
      <c r="C407" s="210"/>
      <c r="D407" s="210"/>
      <c r="E407" s="210"/>
      <c r="F407" s="210"/>
      <c r="G407" s="210"/>
      <c r="H407" s="210"/>
      <c r="I407" s="16"/>
    </row>
    <row r="408" spans="1:9" s="4" customFormat="1" ht="20.25" customHeight="1" x14ac:dyDescent="0.2">
      <c r="A408" s="212"/>
      <c r="B408" s="210"/>
      <c r="C408" s="210"/>
      <c r="D408" s="210"/>
      <c r="E408" s="210"/>
      <c r="F408" s="210"/>
      <c r="G408" s="210"/>
      <c r="H408" s="210"/>
      <c r="I408" s="16"/>
    </row>
    <row r="409" spans="1:9" s="4" customFormat="1" ht="20.25" customHeight="1" x14ac:dyDescent="0.2">
      <c r="A409" s="212"/>
      <c r="B409" s="210"/>
      <c r="C409" s="210"/>
      <c r="D409" s="210"/>
      <c r="E409" s="210"/>
      <c r="F409" s="210"/>
      <c r="G409" s="210"/>
      <c r="H409" s="210"/>
      <c r="I409" s="16"/>
    </row>
    <row r="410" spans="1:9" s="4" customFormat="1" ht="20.25" customHeight="1" x14ac:dyDescent="0.2">
      <c r="A410" s="212"/>
      <c r="B410" s="210"/>
      <c r="C410" s="210"/>
      <c r="D410" s="210"/>
      <c r="E410" s="210"/>
      <c r="F410" s="210"/>
      <c r="G410" s="210"/>
      <c r="H410" s="210"/>
      <c r="I410" s="16"/>
    </row>
    <row r="411" spans="1:9" s="4" customFormat="1" ht="20.25" customHeight="1" x14ac:dyDescent="0.2">
      <c r="A411" s="212"/>
      <c r="B411" s="210"/>
      <c r="C411" s="210"/>
      <c r="D411" s="210"/>
      <c r="E411" s="210"/>
      <c r="F411" s="210"/>
      <c r="G411" s="210"/>
      <c r="H411" s="210"/>
      <c r="I411" s="16"/>
    </row>
    <row r="412" spans="1:9" s="4" customFormat="1" ht="20.25" customHeight="1" x14ac:dyDescent="0.2">
      <c r="A412" s="212"/>
      <c r="B412" s="210"/>
      <c r="C412" s="210"/>
      <c r="D412" s="210"/>
      <c r="E412" s="210"/>
      <c r="F412" s="210"/>
      <c r="G412" s="210"/>
      <c r="H412" s="210"/>
      <c r="I412" s="16"/>
    </row>
    <row r="413" spans="1:9" s="4" customFormat="1" ht="20.25" customHeight="1" x14ac:dyDescent="0.2">
      <c r="A413" s="212"/>
      <c r="B413" s="210"/>
      <c r="C413" s="210"/>
      <c r="D413" s="210"/>
      <c r="E413" s="210"/>
      <c r="F413" s="210"/>
      <c r="G413" s="210"/>
      <c r="H413" s="210"/>
      <c r="I413" s="16"/>
    </row>
    <row r="414" spans="1:9" s="4" customFormat="1" ht="20.25" customHeight="1" x14ac:dyDescent="0.2">
      <c r="A414" s="212"/>
      <c r="B414" s="210"/>
      <c r="C414" s="210"/>
      <c r="D414" s="210"/>
      <c r="E414" s="210"/>
      <c r="F414" s="210"/>
      <c r="G414" s="210"/>
      <c r="H414" s="210"/>
      <c r="I414" s="16"/>
    </row>
    <row r="415" spans="1:9" s="4" customFormat="1" ht="20.25" customHeight="1" x14ac:dyDescent="0.2">
      <c r="A415" s="212"/>
      <c r="B415" s="210"/>
      <c r="C415" s="210"/>
      <c r="D415" s="210"/>
      <c r="E415" s="210"/>
      <c r="F415" s="210"/>
      <c r="G415" s="210"/>
      <c r="H415" s="210"/>
      <c r="I415" s="16"/>
    </row>
    <row r="416" spans="1:9" s="4" customFormat="1" ht="20.25" customHeight="1" x14ac:dyDescent="0.2">
      <c r="A416" s="212"/>
      <c r="B416" s="210"/>
      <c r="C416" s="210"/>
      <c r="D416" s="210"/>
      <c r="E416" s="210"/>
      <c r="F416" s="210"/>
      <c r="G416" s="210"/>
      <c r="H416" s="210"/>
      <c r="I416" s="16"/>
    </row>
    <row r="417" spans="1:9" s="4" customFormat="1" ht="20.25" customHeight="1" x14ac:dyDescent="0.2">
      <c r="A417" s="212"/>
      <c r="B417" s="210"/>
      <c r="C417" s="210"/>
      <c r="D417" s="210"/>
      <c r="E417" s="210"/>
      <c r="F417" s="210"/>
      <c r="G417" s="210"/>
      <c r="H417" s="210"/>
      <c r="I417" s="16"/>
    </row>
    <row r="418" spans="1:9" s="4" customFormat="1" ht="20.25" customHeight="1" x14ac:dyDescent="0.2">
      <c r="A418" s="212"/>
      <c r="B418" s="210"/>
      <c r="C418" s="210"/>
      <c r="D418" s="210"/>
      <c r="E418" s="210"/>
      <c r="F418" s="210"/>
      <c r="G418" s="210"/>
      <c r="H418" s="210"/>
      <c r="I418" s="16"/>
    </row>
    <row r="419" spans="1:9" s="4" customFormat="1" ht="20.25" customHeight="1" x14ac:dyDescent="0.2">
      <c r="A419" s="212"/>
      <c r="B419" s="210"/>
      <c r="C419" s="210"/>
      <c r="D419" s="210"/>
      <c r="E419" s="210"/>
      <c r="F419" s="210"/>
      <c r="G419" s="210"/>
      <c r="H419" s="210"/>
      <c r="I419" s="16"/>
    </row>
    <row r="420" spans="1:9" s="4" customFormat="1" ht="20.25" customHeight="1" x14ac:dyDescent="0.2">
      <c r="A420" s="212"/>
      <c r="B420" s="210"/>
      <c r="C420" s="210"/>
      <c r="D420" s="210"/>
      <c r="E420" s="210"/>
      <c r="F420" s="210"/>
      <c r="G420" s="210"/>
      <c r="H420" s="210"/>
      <c r="I420" s="16"/>
    </row>
    <row r="421" spans="1:9" s="4" customFormat="1" ht="20.25" customHeight="1" x14ac:dyDescent="0.2">
      <c r="A421" s="212"/>
      <c r="B421" s="210"/>
      <c r="C421" s="210"/>
      <c r="D421" s="210"/>
      <c r="E421" s="210"/>
      <c r="F421" s="210"/>
      <c r="G421" s="210"/>
      <c r="H421" s="210"/>
      <c r="I421" s="16"/>
    </row>
    <row r="422" spans="1:9" s="4" customFormat="1" ht="20.25" customHeight="1" x14ac:dyDescent="0.2">
      <c r="A422" s="212"/>
      <c r="B422" s="210"/>
      <c r="C422" s="210"/>
      <c r="D422" s="210"/>
      <c r="E422" s="210"/>
      <c r="F422" s="210"/>
      <c r="G422" s="210"/>
      <c r="H422" s="210"/>
      <c r="I422" s="16"/>
    </row>
    <row r="423" spans="1:9" s="4" customFormat="1" ht="20.25" customHeight="1" x14ac:dyDescent="0.2">
      <c r="A423" s="212"/>
      <c r="B423" s="210"/>
      <c r="C423" s="210"/>
      <c r="D423" s="210"/>
      <c r="E423" s="210"/>
      <c r="F423" s="210"/>
      <c r="G423" s="210"/>
      <c r="H423" s="210"/>
      <c r="I423" s="16"/>
    </row>
    <row r="424" spans="1:9" s="4" customFormat="1" ht="20.25" customHeight="1" x14ac:dyDescent="0.2">
      <c r="A424" s="212"/>
      <c r="B424" s="210"/>
      <c r="C424" s="210"/>
      <c r="D424" s="210"/>
      <c r="E424" s="210"/>
      <c r="F424" s="210"/>
      <c r="G424" s="210"/>
      <c r="H424" s="210"/>
      <c r="I424" s="16"/>
    </row>
    <row r="425" spans="1:9" s="4" customFormat="1" ht="20.25" customHeight="1" x14ac:dyDescent="0.2">
      <c r="A425" s="212"/>
      <c r="B425" s="210"/>
      <c r="C425" s="210"/>
      <c r="D425" s="210"/>
      <c r="E425" s="210"/>
      <c r="F425" s="210"/>
      <c r="G425" s="210"/>
      <c r="H425" s="210"/>
      <c r="I425" s="16"/>
    </row>
    <row r="426" spans="1:9" s="4" customFormat="1" ht="20.25" customHeight="1" x14ac:dyDescent="0.2">
      <c r="A426" s="212"/>
      <c r="B426" s="210"/>
      <c r="C426" s="210"/>
      <c r="D426" s="210"/>
      <c r="E426" s="210"/>
      <c r="F426" s="210"/>
      <c r="G426" s="210"/>
      <c r="H426" s="210"/>
      <c r="I426" s="16"/>
    </row>
    <row r="427" spans="1:9" s="4" customFormat="1" ht="20.25" customHeight="1" x14ac:dyDescent="0.2">
      <c r="A427" s="212"/>
      <c r="B427" s="210"/>
      <c r="C427" s="210"/>
      <c r="D427" s="210"/>
      <c r="E427" s="210"/>
      <c r="F427" s="210"/>
      <c r="G427" s="210"/>
      <c r="H427" s="210"/>
      <c r="I427" s="16"/>
    </row>
    <row r="428" spans="1:9" s="4" customFormat="1" ht="20.25" customHeight="1" x14ac:dyDescent="0.2">
      <c r="A428" s="212"/>
      <c r="B428" s="210"/>
      <c r="C428" s="210"/>
      <c r="D428" s="210"/>
      <c r="E428" s="210"/>
      <c r="F428" s="210"/>
      <c r="G428" s="210"/>
      <c r="H428" s="210"/>
      <c r="I428" s="16"/>
    </row>
    <row r="429" spans="1:9" s="4" customFormat="1" ht="20.25" customHeight="1" x14ac:dyDescent="0.2">
      <c r="A429" s="212"/>
      <c r="B429" s="210"/>
      <c r="C429" s="210"/>
      <c r="D429" s="210"/>
      <c r="E429" s="210"/>
      <c r="F429" s="210"/>
      <c r="G429" s="210"/>
      <c r="H429" s="210"/>
      <c r="I429" s="16"/>
    </row>
    <row r="430" spans="1:9" s="4" customFormat="1" ht="20.25" customHeight="1" x14ac:dyDescent="0.2">
      <c r="A430" s="212"/>
      <c r="B430" s="210"/>
      <c r="C430" s="210"/>
      <c r="D430" s="210"/>
      <c r="E430" s="210"/>
      <c r="F430" s="210"/>
      <c r="G430" s="210"/>
      <c r="H430" s="210"/>
      <c r="I430" s="16"/>
    </row>
    <row r="431" spans="1:9" s="4" customFormat="1" ht="20.25" customHeight="1" x14ac:dyDescent="0.2">
      <c r="A431" s="212"/>
      <c r="B431" s="210"/>
      <c r="C431" s="210"/>
      <c r="D431" s="210"/>
      <c r="E431" s="210"/>
      <c r="F431" s="210"/>
      <c r="G431" s="210"/>
      <c r="H431" s="210"/>
      <c r="I431" s="16"/>
    </row>
    <row r="432" spans="1:9" s="4" customFormat="1" ht="20.25" customHeight="1" x14ac:dyDescent="0.2">
      <c r="A432" s="212"/>
      <c r="B432" s="210"/>
      <c r="C432" s="210"/>
      <c r="D432" s="210"/>
      <c r="E432" s="210"/>
      <c r="F432" s="210"/>
      <c r="G432" s="210"/>
      <c r="H432" s="210"/>
      <c r="I432" s="16"/>
    </row>
    <row r="433" spans="1:9" s="4" customFormat="1" ht="20.25" customHeight="1" x14ac:dyDescent="0.2">
      <c r="A433" s="212"/>
      <c r="B433" s="210"/>
      <c r="C433" s="210"/>
      <c r="D433" s="210"/>
      <c r="E433" s="210"/>
      <c r="F433" s="210"/>
      <c r="G433" s="210"/>
      <c r="H433" s="210"/>
      <c r="I433" s="16"/>
    </row>
    <row r="434" spans="1:9" s="4" customFormat="1" ht="20.25" customHeight="1" x14ac:dyDescent="0.2">
      <c r="A434" s="212"/>
      <c r="B434" s="210"/>
      <c r="C434" s="210"/>
      <c r="D434" s="210"/>
      <c r="E434" s="210"/>
      <c r="F434" s="210"/>
      <c r="G434" s="210"/>
      <c r="H434" s="210"/>
      <c r="I434" s="16"/>
    </row>
    <row r="435" spans="1:9" s="4" customFormat="1" ht="20.25" customHeight="1" x14ac:dyDescent="0.2">
      <c r="A435" s="212"/>
      <c r="B435" s="210"/>
      <c r="C435" s="210"/>
      <c r="D435" s="210"/>
      <c r="E435" s="210"/>
      <c r="F435" s="210"/>
      <c r="G435" s="210"/>
      <c r="H435" s="210"/>
      <c r="I435" s="16"/>
    </row>
    <row r="436" spans="1:9" s="4" customFormat="1" ht="20.25" customHeight="1" x14ac:dyDescent="0.2">
      <c r="A436" s="212"/>
      <c r="B436" s="210"/>
      <c r="C436" s="210"/>
      <c r="D436" s="210"/>
      <c r="E436" s="210"/>
      <c r="F436" s="210"/>
      <c r="G436" s="210"/>
      <c r="H436" s="210"/>
      <c r="I436" s="16"/>
    </row>
    <row r="437" spans="1:9" s="4" customFormat="1" ht="20.25" customHeight="1" x14ac:dyDescent="0.2">
      <c r="A437" s="212"/>
      <c r="B437" s="210"/>
      <c r="C437" s="210"/>
      <c r="D437" s="210"/>
      <c r="E437" s="210"/>
      <c r="F437" s="210"/>
      <c r="G437" s="210"/>
      <c r="H437" s="210"/>
      <c r="I437" s="16"/>
    </row>
    <row r="438" spans="1:9" s="4" customFormat="1" ht="20.25" customHeight="1" x14ac:dyDescent="0.2">
      <c r="A438" s="212"/>
      <c r="B438" s="210"/>
      <c r="C438" s="210"/>
      <c r="D438" s="210"/>
      <c r="E438" s="210"/>
      <c r="F438" s="210"/>
      <c r="G438" s="210"/>
      <c r="H438" s="210"/>
      <c r="I438" s="16"/>
    </row>
    <row r="439" spans="1:9" s="4" customFormat="1" ht="20.25" customHeight="1" x14ac:dyDescent="0.2">
      <c r="A439" s="212"/>
      <c r="B439" s="210"/>
      <c r="C439" s="210"/>
      <c r="D439" s="210"/>
      <c r="E439" s="210"/>
      <c r="F439" s="210"/>
      <c r="G439" s="210"/>
      <c r="H439" s="210"/>
      <c r="I439" s="16"/>
    </row>
    <row r="440" spans="1:9" s="4" customFormat="1" ht="20.25" customHeight="1" x14ac:dyDescent="0.2">
      <c r="A440" s="212"/>
      <c r="B440" s="210"/>
      <c r="C440" s="210"/>
      <c r="D440" s="210"/>
      <c r="E440" s="210"/>
      <c r="F440" s="210"/>
      <c r="G440" s="210"/>
      <c r="H440" s="210"/>
      <c r="I440" s="16"/>
    </row>
    <row r="441" spans="1:9" s="4" customFormat="1" ht="20.25" customHeight="1" x14ac:dyDescent="0.2">
      <c r="A441" s="212"/>
      <c r="B441" s="210"/>
      <c r="C441" s="210"/>
      <c r="D441" s="210"/>
      <c r="E441" s="210"/>
      <c r="F441" s="210"/>
      <c r="G441" s="210"/>
      <c r="H441" s="210"/>
      <c r="I441" s="16"/>
    </row>
    <row r="442" spans="1:9" s="4" customFormat="1" ht="20.25" customHeight="1" x14ac:dyDescent="0.2">
      <c r="A442" s="212"/>
      <c r="B442" s="210"/>
      <c r="C442" s="210"/>
      <c r="D442" s="210"/>
      <c r="E442" s="210"/>
      <c r="F442" s="210"/>
      <c r="G442" s="210"/>
      <c r="H442" s="210"/>
      <c r="I442" s="16"/>
    </row>
    <row r="443" spans="1:9" s="4" customFormat="1" ht="20.25" customHeight="1" x14ac:dyDescent="0.2">
      <c r="A443" s="212"/>
      <c r="B443" s="210"/>
      <c r="C443" s="210"/>
      <c r="D443" s="210"/>
      <c r="E443" s="210"/>
      <c r="F443" s="210"/>
      <c r="G443" s="210"/>
      <c r="H443" s="210"/>
      <c r="I443" s="16"/>
    </row>
    <row r="444" spans="1:9" s="4" customFormat="1" ht="20.25" customHeight="1" x14ac:dyDescent="0.2">
      <c r="A444" s="212"/>
      <c r="B444" s="210"/>
      <c r="C444" s="210"/>
      <c r="D444" s="210"/>
      <c r="E444" s="210"/>
      <c r="F444" s="210"/>
      <c r="G444" s="210"/>
      <c r="H444" s="210"/>
      <c r="I444" s="16"/>
    </row>
    <row r="445" spans="1:9" s="4" customFormat="1" ht="20.25" customHeight="1" x14ac:dyDescent="0.2">
      <c r="A445" s="212"/>
      <c r="B445" s="210"/>
      <c r="C445" s="210"/>
      <c r="D445" s="210"/>
      <c r="E445" s="210"/>
      <c r="F445" s="210"/>
      <c r="G445" s="210"/>
      <c r="H445" s="210"/>
      <c r="I445" s="16"/>
    </row>
    <row r="446" spans="1:9" s="4" customFormat="1" ht="20.25" customHeight="1" x14ac:dyDescent="0.2">
      <c r="A446" s="212"/>
      <c r="B446" s="210"/>
      <c r="C446" s="210"/>
      <c r="D446" s="210"/>
      <c r="E446" s="210"/>
      <c r="F446" s="210"/>
      <c r="G446" s="210"/>
      <c r="H446" s="210"/>
      <c r="I446" s="16"/>
    </row>
    <row r="447" spans="1:9" s="4" customFormat="1" ht="20.25" customHeight="1" x14ac:dyDescent="0.2">
      <c r="A447" s="212"/>
      <c r="B447" s="210"/>
      <c r="C447" s="210"/>
      <c r="D447" s="210"/>
      <c r="E447" s="210"/>
      <c r="F447" s="210"/>
      <c r="G447" s="210"/>
      <c r="H447" s="210"/>
      <c r="I447" s="16"/>
    </row>
    <row r="448" spans="1:9" s="4" customFormat="1" ht="20.25" customHeight="1" x14ac:dyDescent="0.2">
      <c r="A448" s="212"/>
      <c r="B448" s="210"/>
      <c r="C448" s="210"/>
      <c r="D448" s="210"/>
      <c r="E448" s="210"/>
      <c r="F448" s="210"/>
      <c r="G448" s="210"/>
      <c r="H448" s="210"/>
      <c r="I448" s="16"/>
    </row>
    <row r="449" spans="1:9" s="4" customFormat="1" ht="20.25" customHeight="1" x14ac:dyDescent="0.2">
      <c r="A449" s="212"/>
      <c r="B449" s="210"/>
      <c r="C449" s="210"/>
      <c r="D449" s="210"/>
      <c r="E449" s="210"/>
      <c r="F449" s="210"/>
      <c r="G449" s="210"/>
      <c r="H449" s="210"/>
      <c r="I449" s="16"/>
    </row>
    <row r="450" spans="1:9" s="4" customFormat="1" ht="20.25" customHeight="1" x14ac:dyDescent="0.2">
      <c r="A450" s="212"/>
      <c r="B450" s="210"/>
      <c r="C450" s="210"/>
      <c r="D450" s="210"/>
      <c r="E450" s="210"/>
      <c r="F450" s="210"/>
      <c r="G450" s="210"/>
      <c r="H450" s="210"/>
      <c r="I450" s="16"/>
    </row>
    <row r="451" spans="1:9" s="4" customFormat="1" ht="20.25" customHeight="1" x14ac:dyDescent="0.2">
      <c r="A451" s="212"/>
      <c r="B451" s="210"/>
      <c r="C451" s="210"/>
      <c r="D451" s="210"/>
      <c r="E451" s="210"/>
      <c r="F451" s="210"/>
      <c r="G451" s="210"/>
      <c r="H451" s="210"/>
      <c r="I451" s="16"/>
    </row>
    <row r="452" spans="1:9" s="4" customFormat="1" ht="20.25" customHeight="1" x14ac:dyDescent="0.2">
      <c r="A452" s="212"/>
      <c r="B452" s="210"/>
      <c r="C452" s="210"/>
      <c r="D452" s="210"/>
      <c r="E452" s="210"/>
      <c r="F452" s="210"/>
      <c r="G452" s="210"/>
      <c r="H452" s="210"/>
      <c r="I452" s="16"/>
    </row>
    <row r="453" spans="1:9" s="4" customFormat="1" ht="20.25" customHeight="1" x14ac:dyDescent="0.2">
      <c r="A453" s="212"/>
      <c r="B453" s="210"/>
      <c r="C453" s="210"/>
      <c r="D453" s="210"/>
      <c r="E453" s="210"/>
      <c r="F453" s="210"/>
      <c r="G453" s="210"/>
      <c r="H453" s="210"/>
      <c r="I453" s="16"/>
    </row>
    <row r="454" spans="1:9" s="4" customFormat="1" ht="20.25" customHeight="1" x14ac:dyDescent="0.2">
      <c r="A454" s="212"/>
      <c r="B454" s="210"/>
      <c r="C454" s="210"/>
      <c r="D454" s="210"/>
      <c r="E454" s="210"/>
      <c r="F454" s="210"/>
      <c r="G454" s="210"/>
      <c r="H454" s="210"/>
      <c r="I454" s="16"/>
    </row>
    <row r="455" spans="1:9" s="4" customFormat="1" ht="20.25" customHeight="1" x14ac:dyDescent="0.2">
      <c r="A455" s="212"/>
      <c r="B455" s="210"/>
      <c r="C455" s="210"/>
      <c r="D455" s="210"/>
      <c r="E455" s="210"/>
      <c r="F455" s="210"/>
      <c r="G455" s="210"/>
      <c r="H455" s="210"/>
      <c r="I455" s="16"/>
    </row>
    <row r="456" spans="1:9" s="4" customFormat="1" ht="20.25" customHeight="1" x14ac:dyDescent="0.2">
      <c r="A456" s="212"/>
      <c r="B456" s="210"/>
      <c r="C456" s="210"/>
      <c r="D456" s="210"/>
      <c r="E456" s="210"/>
      <c r="F456" s="210"/>
      <c r="G456" s="210"/>
      <c r="H456" s="210"/>
      <c r="I456" s="16"/>
    </row>
    <row r="457" spans="1:9" s="4" customFormat="1" ht="20.25" customHeight="1" x14ac:dyDescent="0.2">
      <c r="A457" s="212"/>
      <c r="B457" s="210"/>
      <c r="C457" s="210"/>
      <c r="D457" s="210"/>
      <c r="E457" s="210"/>
      <c r="F457" s="210"/>
      <c r="G457" s="210"/>
      <c r="H457" s="210"/>
      <c r="I457" s="16"/>
    </row>
    <row r="458" spans="1:9" s="4" customFormat="1" ht="20.25" customHeight="1" x14ac:dyDescent="0.2">
      <c r="A458" s="212"/>
      <c r="B458" s="210"/>
      <c r="C458" s="210"/>
      <c r="D458" s="210"/>
      <c r="E458" s="210"/>
      <c r="F458" s="210"/>
      <c r="G458" s="210"/>
      <c r="H458" s="210"/>
      <c r="I458" s="16"/>
    </row>
    <row r="459" spans="1:9" s="4" customFormat="1" ht="20.25" customHeight="1" x14ac:dyDescent="0.2">
      <c r="A459" s="212"/>
      <c r="B459" s="210"/>
      <c r="C459" s="210"/>
      <c r="D459" s="210"/>
      <c r="E459" s="210"/>
      <c r="F459" s="210"/>
      <c r="G459" s="210"/>
      <c r="H459" s="210"/>
      <c r="I459" s="16"/>
    </row>
    <row r="460" spans="1:9" s="4" customFormat="1" ht="20.25" customHeight="1" x14ac:dyDescent="0.2">
      <c r="A460" s="212"/>
      <c r="B460" s="210"/>
      <c r="C460" s="210"/>
      <c r="D460" s="210"/>
      <c r="E460" s="210"/>
      <c r="F460" s="210"/>
      <c r="G460" s="210"/>
      <c r="H460" s="210"/>
      <c r="I460" s="16"/>
    </row>
    <row r="461" spans="1:9" s="4" customFormat="1" ht="20.25" customHeight="1" x14ac:dyDescent="0.2">
      <c r="A461" s="212"/>
      <c r="B461" s="210"/>
      <c r="C461" s="210"/>
      <c r="D461" s="210"/>
      <c r="E461" s="210"/>
      <c r="F461" s="210"/>
      <c r="G461" s="210"/>
      <c r="H461" s="210"/>
      <c r="I461" s="16"/>
    </row>
    <row r="462" spans="1:9" s="4" customFormat="1" ht="20.25" customHeight="1" x14ac:dyDescent="0.2">
      <c r="A462" s="212"/>
      <c r="B462" s="210"/>
      <c r="C462" s="210"/>
      <c r="D462" s="210"/>
      <c r="E462" s="210"/>
      <c r="F462" s="210"/>
      <c r="G462" s="210"/>
      <c r="H462" s="210"/>
      <c r="I462" s="16"/>
    </row>
    <row r="463" spans="1:9" s="4" customFormat="1" ht="20.25" customHeight="1" x14ac:dyDescent="0.2">
      <c r="A463" s="212"/>
      <c r="B463" s="210"/>
      <c r="C463" s="210"/>
      <c r="D463" s="210"/>
      <c r="E463" s="210"/>
      <c r="F463" s="210"/>
      <c r="G463" s="210"/>
      <c r="H463" s="210"/>
      <c r="I463" s="16"/>
    </row>
    <row r="464" spans="1:9" s="4" customFormat="1" ht="20.25" customHeight="1" x14ac:dyDescent="0.2">
      <c r="A464" s="212"/>
      <c r="B464" s="210"/>
      <c r="C464" s="210"/>
      <c r="D464" s="210"/>
      <c r="E464" s="210"/>
      <c r="F464" s="210"/>
      <c r="G464" s="210"/>
      <c r="H464" s="210"/>
      <c r="I464" s="16"/>
    </row>
    <row r="465" spans="1:9" s="4" customFormat="1" ht="20.25" customHeight="1" x14ac:dyDescent="0.2">
      <c r="A465" s="212"/>
      <c r="B465" s="210"/>
      <c r="C465" s="210"/>
      <c r="D465" s="210"/>
      <c r="E465" s="210"/>
      <c r="F465" s="210"/>
      <c r="G465" s="210"/>
      <c r="H465" s="210"/>
      <c r="I465" s="16"/>
    </row>
    <row r="466" spans="1:9" s="4" customFormat="1" ht="20.25" customHeight="1" x14ac:dyDescent="0.2">
      <c r="A466" s="212"/>
      <c r="B466" s="210"/>
      <c r="C466" s="210"/>
      <c r="D466" s="210"/>
      <c r="E466" s="210"/>
      <c r="F466" s="210"/>
      <c r="G466" s="210"/>
      <c r="H466" s="210"/>
      <c r="I466" s="16"/>
    </row>
    <row r="467" spans="1:9" s="4" customFormat="1" ht="20.25" customHeight="1" x14ac:dyDescent="0.2">
      <c r="A467" s="212"/>
      <c r="B467" s="210"/>
      <c r="C467" s="210"/>
      <c r="D467" s="210"/>
      <c r="E467" s="210"/>
      <c r="F467" s="210"/>
      <c r="G467" s="210"/>
      <c r="H467" s="210"/>
      <c r="I467" s="16"/>
    </row>
    <row r="468" spans="1:9" s="4" customFormat="1" ht="20.25" customHeight="1" x14ac:dyDescent="0.2">
      <c r="A468" s="212"/>
      <c r="B468" s="210"/>
      <c r="C468" s="210"/>
      <c r="D468" s="210"/>
      <c r="E468" s="210"/>
      <c r="F468" s="210"/>
      <c r="G468" s="210"/>
      <c r="H468" s="210"/>
      <c r="I468" s="16"/>
    </row>
    <row r="469" spans="1:9" s="4" customFormat="1" ht="20.25" customHeight="1" x14ac:dyDescent="0.2">
      <c r="A469" s="212"/>
      <c r="B469" s="210"/>
      <c r="C469" s="210"/>
      <c r="D469" s="210"/>
      <c r="E469" s="210"/>
      <c r="F469" s="210"/>
      <c r="G469" s="210"/>
      <c r="H469" s="210"/>
      <c r="I469" s="16"/>
    </row>
    <row r="470" spans="1:9" s="4" customFormat="1" ht="20.25" customHeight="1" x14ac:dyDescent="0.2">
      <c r="A470" s="212"/>
      <c r="B470" s="210"/>
      <c r="C470" s="210"/>
      <c r="D470" s="210"/>
      <c r="E470" s="210"/>
      <c r="F470" s="210"/>
      <c r="G470" s="210"/>
      <c r="H470" s="210"/>
      <c r="I470" s="16"/>
    </row>
    <row r="471" spans="1:9" s="4" customFormat="1" ht="20.25" customHeight="1" x14ac:dyDescent="0.2">
      <c r="A471" s="212"/>
      <c r="B471" s="210"/>
      <c r="C471" s="210"/>
      <c r="D471" s="210"/>
      <c r="E471" s="210"/>
      <c r="F471" s="210"/>
      <c r="G471" s="210"/>
      <c r="H471" s="210"/>
      <c r="I471" s="16"/>
    </row>
    <row r="472" spans="1:9" s="4" customFormat="1" ht="20.25" customHeight="1" x14ac:dyDescent="0.2">
      <c r="A472" s="212"/>
      <c r="B472" s="210"/>
      <c r="C472" s="210"/>
      <c r="D472" s="210"/>
      <c r="E472" s="210"/>
      <c r="F472" s="210"/>
      <c r="G472" s="210"/>
      <c r="H472" s="210"/>
      <c r="I472" s="16"/>
    </row>
    <row r="473" spans="1:9" s="4" customFormat="1" ht="20.25" customHeight="1" x14ac:dyDescent="0.2">
      <c r="A473" s="212"/>
      <c r="B473" s="210"/>
      <c r="C473" s="210"/>
      <c r="D473" s="210"/>
      <c r="E473" s="210"/>
      <c r="F473" s="210"/>
      <c r="G473" s="210"/>
      <c r="H473" s="210"/>
      <c r="I473" s="16"/>
    </row>
    <row r="474" spans="1:9" s="4" customFormat="1" ht="20.25" customHeight="1" x14ac:dyDescent="0.2">
      <c r="A474" s="212"/>
      <c r="B474" s="210"/>
      <c r="C474" s="210"/>
      <c r="D474" s="210"/>
      <c r="E474" s="210"/>
      <c r="F474" s="210"/>
      <c r="G474" s="210"/>
      <c r="H474" s="210"/>
      <c r="I474" s="16"/>
    </row>
    <row r="475" spans="1:9" s="4" customFormat="1" ht="20.25" customHeight="1" x14ac:dyDescent="0.2">
      <c r="A475" s="212"/>
      <c r="B475" s="210"/>
      <c r="C475" s="210"/>
      <c r="D475" s="210"/>
      <c r="E475" s="210"/>
      <c r="F475" s="210"/>
      <c r="G475" s="210"/>
      <c r="H475" s="210"/>
      <c r="I475" s="16"/>
    </row>
    <row r="476" spans="1:9" s="4" customFormat="1" ht="20.25" customHeight="1" x14ac:dyDescent="0.2">
      <c r="A476" s="212"/>
      <c r="B476" s="210"/>
      <c r="C476" s="210"/>
      <c r="D476" s="210"/>
      <c r="E476" s="210"/>
      <c r="F476" s="210"/>
      <c r="G476" s="210"/>
      <c r="H476" s="210"/>
      <c r="I476" s="16"/>
    </row>
    <row r="477" spans="1:9" s="4" customFormat="1" ht="20.25" customHeight="1" x14ac:dyDescent="0.2">
      <c r="A477" s="212"/>
      <c r="B477" s="210"/>
      <c r="C477" s="210"/>
      <c r="D477" s="210"/>
      <c r="E477" s="210"/>
      <c r="F477" s="210"/>
      <c r="G477" s="210"/>
      <c r="H477" s="210"/>
      <c r="I477" s="16"/>
    </row>
    <row r="478" spans="1:9" s="4" customFormat="1" ht="20.25" customHeight="1" x14ac:dyDescent="0.2">
      <c r="A478" s="212"/>
      <c r="B478" s="210"/>
      <c r="C478" s="210"/>
      <c r="D478" s="210"/>
      <c r="E478" s="210"/>
      <c r="F478" s="210"/>
      <c r="G478" s="210"/>
      <c r="H478" s="210"/>
      <c r="I478" s="16"/>
    </row>
    <row r="479" spans="1:9" s="4" customFormat="1" ht="20.25" customHeight="1" x14ac:dyDescent="0.2">
      <c r="A479" s="212"/>
      <c r="B479" s="210"/>
      <c r="C479" s="210"/>
      <c r="D479" s="210"/>
      <c r="E479" s="210"/>
      <c r="F479" s="210"/>
      <c r="G479" s="210"/>
      <c r="H479" s="210"/>
      <c r="I479" s="16"/>
    </row>
    <row r="480" spans="1:9" s="4" customFormat="1" ht="20.25" customHeight="1" x14ac:dyDescent="0.2">
      <c r="A480" s="212"/>
      <c r="B480" s="210"/>
      <c r="C480" s="210"/>
      <c r="D480" s="210"/>
      <c r="E480" s="210"/>
      <c r="F480" s="210"/>
      <c r="G480" s="210"/>
      <c r="H480" s="210"/>
      <c r="I480" s="16"/>
    </row>
    <row r="481" spans="1:9" s="4" customFormat="1" ht="20.25" customHeight="1" x14ac:dyDescent="0.2">
      <c r="A481" s="212"/>
      <c r="B481" s="210"/>
      <c r="C481" s="210"/>
      <c r="D481" s="210"/>
      <c r="E481" s="210"/>
      <c r="F481" s="210"/>
      <c r="G481" s="210"/>
      <c r="H481" s="210"/>
      <c r="I481" s="16"/>
    </row>
    <row r="482" spans="1:9" s="4" customFormat="1" ht="20.25" customHeight="1" x14ac:dyDescent="0.2">
      <c r="A482" s="212"/>
      <c r="B482" s="210"/>
      <c r="C482" s="210"/>
      <c r="D482" s="210"/>
      <c r="E482" s="210"/>
      <c r="F482" s="210"/>
      <c r="G482" s="210"/>
      <c r="H482" s="210"/>
      <c r="I482" s="16"/>
    </row>
    <row r="483" spans="1:9" s="4" customFormat="1" ht="20.25" customHeight="1" x14ac:dyDescent="0.2">
      <c r="A483" s="212"/>
      <c r="B483" s="210"/>
      <c r="C483" s="210"/>
      <c r="D483" s="210"/>
      <c r="E483" s="210"/>
      <c r="F483" s="210"/>
      <c r="G483" s="210"/>
      <c r="H483" s="210"/>
      <c r="I483" s="16"/>
    </row>
    <row r="484" spans="1:9" s="4" customFormat="1" ht="20.25" customHeight="1" x14ac:dyDescent="0.2">
      <c r="A484" s="212"/>
      <c r="B484" s="210"/>
      <c r="C484" s="210"/>
      <c r="D484" s="210"/>
      <c r="E484" s="210"/>
      <c r="F484" s="210"/>
      <c r="G484" s="210"/>
      <c r="H484" s="210"/>
      <c r="I484" s="16"/>
    </row>
    <row r="485" spans="1:9" s="4" customFormat="1" ht="20.25" customHeight="1" x14ac:dyDescent="0.2">
      <c r="A485" s="212"/>
      <c r="B485" s="210"/>
      <c r="C485" s="210"/>
      <c r="D485" s="210"/>
      <c r="E485" s="210"/>
      <c r="F485" s="210"/>
      <c r="G485" s="210"/>
      <c r="H485" s="210"/>
      <c r="I485" s="16"/>
    </row>
    <row r="486" spans="1:9" s="4" customFormat="1" ht="20.25" customHeight="1" x14ac:dyDescent="0.2">
      <c r="A486" s="212"/>
      <c r="B486" s="210"/>
      <c r="C486" s="210"/>
      <c r="D486" s="210"/>
      <c r="E486" s="210"/>
      <c r="F486" s="210"/>
      <c r="G486" s="210"/>
      <c r="H486" s="210"/>
      <c r="I486" s="16"/>
    </row>
    <row r="487" spans="1:9" s="4" customFormat="1" ht="20.25" customHeight="1" x14ac:dyDescent="0.2">
      <c r="A487" s="212"/>
      <c r="B487" s="210"/>
      <c r="C487" s="210"/>
      <c r="D487" s="210"/>
      <c r="E487" s="210"/>
      <c r="F487" s="210"/>
      <c r="G487" s="210"/>
      <c r="H487" s="210"/>
      <c r="I487" s="16"/>
    </row>
    <row r="488" spans="1:9" s="4" customFormat="1" ht="20.25" customHeight="1" x14ac:dyDescent="0.2">
      <c r="A488" s="212"/>
      <c r="B488" s="210"/>
      <c r="C488" s="210"/>
      <c r="D488" s="210"/>
      <c r="E488" s="210"/>
      <c r="F488" s="210"/>
      <c r="G488" s="210"/>
      <c r="H488" s="210"/>
      <c r="I488" s="16"/>
    </row>
    <row r="489" spans="1:9" s="4" customFormat="1" ht="20.25" customHeight="1" x14ac:dyDescent="0.2">
      <c r="A489" s="212"/>
      <c r="B489" s="210"/>
      <c r="C489" s="210"/>
      <c r="D489" s="210"/>
      <c r="E489" s="210"/>
      <c r="F489" s="210"/>
      <c r="G489" s="210"/>
      <c r="H489" s="210"/>
      <c r="I489" s="16"/>
    </row>
    <row r="490" spans="1:9" s="4" customFormat="1" ht="20.25" customHeight="1" x14ac:dyDescent="0.2">
      <c r="A490" s="212"/>
      <c r="B490" s="210"/>
      <c r="C490" s="210"/>
      <c r="D490" s="210"/>
      <c r="E490" s="210"/>
      <c r="F490" s="210"/>
      <c r="G490" s="210"/>
      <c r="H490" s="210"/>
      <c r="I490" s="16"/>
    </row>
    <row r="491" spans="1:9" s="4" customFormat="1" ht="20.25" customHeight="1" x14ac:dyDescent="0.2">
      <c r="A491" s="212"/>
      <c r="B491" s="210"/>
      <c r="C491" s="210"/>
      <c r="D491" s="210"/>
      <c r="E491" s="210"/>
      <c r="F491" s="210"/>
      <c r="G491" s="210"/>
      <c r="H491" s="210"/>
      <c r="I491" s="16"/>
    </row>
    <row r="492" spans="1:9" s="4" customFormat="1" ht="20.25" customHeight="1" x14ac:dyDescent="0.2">
      <c r="A492" s="212"/>
      <c r="B492" s="210"/>
      <c r="C492" s="210"/>
      <c r="D492" s="210"/>
      <c r="E492" s="210"/>
      <c r="F492" s="210"/>
      <c r="G492" s="210"/>
      <c r="H492" s="210"/>
      <c r="I492" s="16"/>
    </row>
    <row r="493" spans="1:9" s="4" customFormat="1" ht="20.25" customHeight="1" x14ac:dyDescent="0.2">
      <c r="A493" s="212"/>
      <c r="B493" s="210"/>
      <c r="C493" s="210"/>
      <c r="D493" s="210"/>
      <c r="E493" s="210"/>
      <c r="F493" s="210"/>
      <c r="G493" s="210"/>
      <c r="H493" s="210"/>
      <c r="I493" s="16"/>
    </row>
    <row r="494" spans="1:9" s="4" customFormat="1" ht="20.25" customHeight="1" x14ac:dyDescent="0.2">
      <c r="A494" s="212"/>
      <c r="B494" s="210"/>
      <c r="C494" s="210"/>
      <c r="D494" s="210"/>
      <c r="E494" s="210"/>
      <c r="F494" s="210"/>
      <c r="G494" s="210"/>
      <c r="H494" s="210"/>
      <c r="I494" s="16"/>
    </row>
    <row r="495" spans="1:9" s="4" customFormat="1" ht="20.25" customHeight="1" x14ac:dyDescent="0.2">
      <c r="A495" s="212"/>
      <c r="B495" s="210"/>
      <c r="C495" s="210"/>
      <c r="D495" s="210"/>
      <c r="E495" s="210"/>
      <c r="F495" s="210"/>
      <c r="G495" s="210"/>
      <c r="H495" s="210"/>
      <c r="I495" s="16"/>
    </row>
    <row r="496" spans="1:9" s="4" customFormat="1" ht="20.25" customHeight="1" x14ac:dyDescent="0.2">
      <c r="A496" s="212"/>
      <c r="B496" s="210"/>
      <c r="C496" s="210"/>
      <c r="D496" s="210"/>
      <c r="E496" s="210"/>
      <c r="F496" s="210"/>
      <c r="G496" s="210"/>
      <c r="H496" s="210"/>
      <c r="I496" s="16"/>
    </row>
    <row r="497" spans="1:9" s="4" customFormat="1" ht="20.25" customHeight="1" x14ac:dyDescent="0.2">
      <c r="A497" s="212"/>
      <c r="B497" s="210"/>
      <c r="C497" s="210"/>
      <c r="D497" s="210"/>
      <c r="E497" s="210"/>
      <c r="F497" s="210"/>
      <c r="G497" s="210"/>
      <c r="H497" s="210"/>
      <c r="I497" s="16"/>
    </row>
    <row r="498" spans="1:9" s="4" customFormat="1" ht="20.25" customHeight="1" x14ac:dyDescent="0.2">
      <c r="A498" s="212"/>
      <c r="B498" s="210"/>
      <c r="C498" s="210"/>
      <c r="D498" s="210"/>
      <c r="E498" s="210"/>
      <c r="F498" s="210"/>
      <c r="G498" s="210"/>
      <c r="H498" s="210"/>
      <c r="I498" s="16"/>
    </row>
    <row r="499" spans="1:9" s="4" customFormat="1" ht="20.25" customHeight="1" x14ac:dyDescent="0.2">
      <c r="A499" s="212"/>
      <c r="B499" s="210"/>
      <c r="C499" s="210"/>
      <c r="D499" s="210"/>
      <c r="E499" s="210"/>
      <c r="F499" s="210"/>
      <c r="G499" s="210"/>
      <c r="H499" s="210"/>
      <c r="I499" s="16"/>
    </row>
    <row r="500" spans="1:9" s="4" customFormat="1" ht="20.25" customHeight="1" x14ac:dyDescent="0.2">
      <c r="A500" s="212"/>
      <c r="B500" s="210"/>
      <c r="C500" s="210"/>
      <c r="D500" s="210"/>
      <c r="E500" s="210"/>
      <c r="F500" s="210"/>
      <c r="G500" s="210"/>
      <c r="H500" s="210"/>
      <c r="I500" s="16"/>
    </row>
    <row r="501" spans="1:9" s="4" customFormat="1" ht="20.25" customHeight="1" x14ac:dyDescent="0.2">
      <c r="A501" s="212"/>
      <c r="B501" s="210"/>
      <c r="C501" s="210"/>
      <c r="D501" s="210"/>
      <c r="E501" s="210"/>
      <c r="F501" s="210"/>
      <c r="G501" s="210"/>
      <c r="H501" s="210"/>
      <c r="I501" s="16"/>
    </row>
    <row r="502" spans="1:9" s="4" customFormat="1" ht="20.25" customHeight="1" x14ac:dyDescent="0.2">
      <c r="A502" s="212"/>
      <c r="B502" s="210"/>
      <c r="C502" s="210"/>
      <c r="D502" s="210"/>
      <c r="E502" s="210"/>
      <c r="F502" s="210"/>
      <c r="G502" s="210"/>
      <c r="H502" s="210"/>
      <c r="I502" s="16"/>
    </row>
    <row r="503" spans="1:9" s="4" customFormat="1" ht="20.25" customHeight="1" x14ac:dyDescent="0.2">
      <c r="A503" s="212"/>
      <c r="B503" s="210"/>
      <c r="C503" s="210"/>
      <c r="D503" s="210"/>
      <c r="E503" s="210"/>
      <c r="F503" s="210"/>
      <c r="G503" s="210"/>
      <c r="H503" s="210"/>
      <c r="I503" s="16"/>
    </row>
    <row r="504" spans="1:9" s="4" customFormat="1" ht="20.25" customHeight="1" x14ac:dyDescent="0.2">
      <c r="A504" s="212"/>
      <c r="B504" s="210"/>
      <c r="C504" s="210"/>
      <c r="D504" s="210"/>
      <c r="E504" s="210"/>
      <c r="F504" s="210"/>
      <c r="G504" s="210"/>
      <c r="H504" s="210"/>
      <c r="I504" s="16"/>
    </row>
    <row r="505" spans="1:9" s="4" customFormat="1" ht="20.25" customHeight="1" x14ac:dyDescent="0.2">
      <c r="A505" s="212"/>
      <c r="B505" s="210"/>
      <c r="C505" s="210"/>
      <c r="D505" s="210"/>
      <c r="E505" s="210"/>
      <c r="F505" s="210"/>
      <c r="G505" s="210"/>
      <c r="H505" s="210"/>
      <c r="I505" s="16"/>
    </row>
    <row r="506" spans="1:9" s="4" customFormat="1" ht="20.25" customHeight="1" x14ac:dyDescent="0.2">
      <c r="A506" s="212"/>
      <c r="B506" s="210"/>
      <c r="C506" s="210"/>
      <c r="D506" s="210"/>
      <c r="E506" s="210"/>
      <c r="F506" s="210"/>
      <c r="G506" s="210"/>
      <c r="H506" s="210"/>
      <c r="I506" s="16"/>
    </row>
    <row r="507" spans="1:9" s="4" customFormat="1" ht="20.25" customHeight="1" x14ac:dyDescent="0.2">
      <c r="A507" s="212"/>
      <c r="B507" s="210"/>
      <c r="C507" s="210"/>
      <c r="D507" s="210"/>
      <c r="E507" s="210"/>
      <c r="F507" s="210"/>
      <c r="G507" s="210"/>
      <c r="H507" s="210"/>
      <c r="I507" s="16"/>
    </row>
    <row r="508" spans="1:9" s="4" customFormat="1" ht="20.25" customHeight="1" x14ac:dyDescent="0.2">
      <c r="A508" s="212"/>
      <c r="B508" s="210"/>
      <c r="C508" s="210"/>
      <c r="D508" s="210"/>
      <c r="E508" s="210"/>
      <c r="F508" s="210"/>
      <c r="G508" s="210"/>
      <c r="H508" s="210"/>
      <c r="I508" s="16"/>
    </row>
    <row r="509" spans="1:9" s="4" customFormat="1" ht="20.25" customHeight="1" x14ac:dyDescent="0.2">
      <c r="A509" s="212"/>
      <c r="B509" s="210"/>
      <c r="C509" s="210"/>
      <c r="D509" s="210"/>
      <c r="E509" s="210"/>
      <c r="F509" s="210"/>
      <c r="G509" s="210"/>
      <c r="H509" s="210"/>
      <c r="I509" s="16"/>
    </row>
    <row r="510" spans="1:9" s="4" customFormat="1" ht="20.25" customHeight="1" x14ac:dyDescent="0.2">
      <c r="A510" s="212"/>
      <c r="B510" s="210"/>
      <c r="C510" s="210"/>
      <c r="D510" s="210"/>
      <c r="E510" s="210"/>
      <c r="F510" s="210"/>
      <c r="G510" s="210"/>
      <c r="H510" s="210"/>
      <c r="I510" s="16"/>
    </row>
    <row r="511" spans="1:9" s="4" customFormat="1" ht="20.25" customHeight="1" x14ac:dyDescent="0.2">
      <c r="A511" s="212"/>
      <c r="B511" s="210"/>
      <c r="C511" s="210"/>
      <c r="D511" s="210"/>
      <c r="E511" s="210"/>
      <c r="F511" s="210"/>
      <c r="G511" s="210"/>
      <c r="H511" s="210"/>
      <c r="I511" s="16"/>
    </row>
    <row r="512" spans="1:9" s="4" customFormat="1" ht="20.25" customHeight="1" x14ac:dyDescent="0.2">
      <c r="A512" s="212"/>
      <c r="B512" s="210"/>
      <c r="C512" s="210"/>
      <c r="D512" s="210"/>
      <c r="E512" s="210"/>
      <c r="F512" s="210"/>
      <c r="G512" s="210"/>
      <c r="H512" s="210"/>
      <c r="I512" s="16"/>
    </row>
    <row r="513" spans="1:9" s="4" customFormat="1" ht="20.25" customHeight="1" x14ac:dyDescent="0.2">
      <c r="A513" s="212"/>
      <c r="B513" s="210"/>
      <c r="C513" s="210"/>
      <c r="D513" s="210"/>
      <c r="E513" s="210"/>
      <c r="F513" s="210"/>
      <c r="G513" s="210"/>
      <c r="H513" s="210"/>
      <c r="I513" s="16"/>
    </row>
    <row r="514" spans="1:9" s="4" customFormat="1" ht="20.25" customHeight="1" x14ac:dyDescent="0.2">
      <c r="A514" s="212"/>
      <c r="B514" s="210"/>
      <c r="C514" s="210"/>
      <c r="D514" s="210"/>
      <c r="E514" s="210"/>
      <c r="F514" s="210"/>
      <c r="G514" s="210"/>
      <c r="H514" s="210"/>
      <c r="I514" s="16"/>
    </row>
    <row r="515" spans="1:9" s="4" customFormat="1" ht="20.25" customHeight="1" x14ac:dyDescent="0.2">
      <c r="A515" s="212"/>
      <c r="B515" s="210"/>
      <c r="C515" s="210"/>
      <c r="D515" s="210"/>
      <c r="E515" s="210"/>
      <c r="F515" s="210"/>
      <c r="G515" s="210"/>
      <c r="H515" s="210"/>
      <c r="I515" s="16"/>
    </row>
    <row r="516" spans="1:9" s="4" customFormat="1" ht="20.25" customHeight="1" x14ac:dyDescent="0.2">
      <c r="A516" s="212"/>
      <c r="B516" s="210"/>
      <c r="C516" s="210"/>
      <c r="D516" s="210"/>
      <c r="E516" s="210"/>
      <c r="F516" s="210"/>
      <c r="G516" s="210"/>
      <c r="H516" s="210"/>
      <c r="I516" s="16"/>
    </row>
    <row r="517" spans="1:9" s="4" customFormat="1" ht="20.25" customHeight="1" x14ac:dyDescent="0.2">
      <c r="A517" s="212"/>
      <c r="B517" s="210"/>
      <c r="C517" s="210"/>
      <c r="D517" s="210"/>
      <c r="E517" s="210"/>
      <c r="F517" s="210"/>
      <c r="G517" s="210"/>
      <c r="H517" s="210"/>
      <c r="I517" s="16"/>
    </row>
    <row r="518" spans="1:9" s="4" customFormat="1" ht="20.25" customHeight="1" x14ac:dyDescent="0.2">
      <c r="A518" s="212"/>
      <c r="B518" s="210"/>
      <c r="C518" s="210"/>
      <c r="D518" s="210"/>
      <c r="E518" s="210"/>
      <c r="F518" s="210"/>
      <c r="G518" s="210"/>
      <c r="H518" s="210"/>
      <c r="I518" s="16"/>
    </row>
    <row r="519" spans="1:9" s="4" customFormat="1" ht="20.25" customHeight="1" x14ac:dyDescent="0.2">
      <c r="A519" s="212"/>
      <c r="B519" s="210"/>
      <c r="C519" s="210"/>
      <c r="D519" s="210"/>
      <c r="E519" s="210"/>
      <c r="F519" s="210"/>
      <c r="G519" s="210"/>
      <c r="H519" s="210"/>
      <c r="I519" s="16"/>
    </row>
    <row r="520" spans="1:9" s="4" customFormat="1" ht="20.25" customHeight="1" x14ac:dyDescent="0.2">
      <c r="A520" s="212"/>
      <c r="B520" s="210"/>
      <c r="C520" s="210"/>
      <c r="D520" s="210"/>
      <c r="E520" s="210"/>
      <c r="F520" s="210"/>
      <c r="G520" s="210"/>
      <c r="H520" s="210"/>
      <c r="I520" s="16"/>
    </row>
    <row r="521" spans="1:9" s="4" customFormat="1" ht="20.25" customHeight="1" x14ac:dyDescent="0.2">
      <c r="A521" s="212"/>
      <c r="B521" s="210"/>
      <c r="C521" s="210"/>
      <c r="D521" s="210"/>
      <c r="E521" s="210"/>
      <c r="F521" s="210"/>
      <c r="G521" s="210"/>
      <c r="H521" s="210"/>
      <c r="I521" s="16"/>
    </row>
    <row r="522" spans="1:9" s="4" customFormat="1" ht="20.25" customHeight="1" x14ac:dyDescent="0.2">
      <c r="A522" s="212"/>
      <c r="B522" s="210"/>
      <c r="C522" s="210"/>
      <c r="D522" s="210"/>
      <c r="E522" s="210"/>
      <c r="F522" s="210"/>
      <c r="G522" s="210"/>
      <c r="H522" s="210"/>
      <c r="I522" s="16"/>
    </row>
    <row r="523" spans="1:9" s="4" customFormat="1" ht="20.25" customHeight="1" x14ac:dyDescent="0.2">
      <c r="A523" s="212"/>
      <c r="B523" s="210"/>
      <c r="C523" s="210"/>
      <c r="D523" s="210"/>
      <c r="E523" s="210"/>
      <c r="F523" s="210"/>
      <c r="G523" s="210"/>
      <c r="H523" s="210"/>
      <c r="I523" s="16"/>
    </row>
    <row r="524" spans="1:9" s="4" customFormat="1" ht="20.25" customHeight="1" x14ac:dyDescent="0.2">
      <c r="A524" s="212"/>
      <c r="B524" s="210"/>
      <c r="C524" s="210"/>
      <c r="D524" s="210"/>
      <c r="E524" s="210"/>
      <c r="F524" s="210"/>
      <c r="G524" s="210"/>
      <c r="H524" s="210"/>
      <c r="I524" s="16"/>
    </row>
    <row r="525" spans="1:9" s="4" customFormat="1" ht="20.25" customHeight="1" x14ac:dyDescent="0.2">
      <c r="A525" s="212"/>
      <c r="B525" s="210"/>
      <c r="C525" s="210"/>
      <c r="D525" s="210"/>
      <c r="E525" s="210"/>
      <c r="F525" s="210"/>
      <c r="G525" s="210"/>
      <c r="H525" s="210"/>
      <c r="I525" s="16"/>
    </row>
    <row r="526" spans="1:9" s="4" customFormat="1" ht="20.25" customHeight="1" x14ac:dyDescent="0.2">
      <c r="A526" s="212"/>
      <c r="B526" s="210"/>
      <c r="C526" s="210"/>
      <c r="D526" s="210"/>
      <c r="E526" s="210"/>
      <c r="F526" s="210"/>
      <c r="G526" s="210"/>
      <c r="H526" s="210"/>
      <c r="I526" s="16"/>
    </row>
    <row r="527" spans="1:9" s="4" customFormat="1" ht="20.25" customHeight="1" x14ac:dyDescent="0.2">
      <c r="A527" s="212"/>
      <c r="B527" s="210"/>
      <c r="C527" s="210"/>
      <c r="D527" s="210"/>
      <c r="E527" s="210"/>
      <c r="F527" s="210"/>
      <c r="G527" s="210"/>
      <c r="H527" s="210"/>
      <c r="I527" s="16"/>
    </row>
    <row r="528" spans="1:9" s="4" customFormat="1" ht="20.25" customHeight="1" x14ac:dyDescent="0.2">
      <c r="A528" s="212"/>
      <c r="B528" s="210"/>
      <c r="C528" s="210"/>
      <c r="D528" s="210"/>
      <c r="E528" s="210"/>
      <c r="F528" s="210"/>
      <c r="G528" s="210"/>
      <c r="H528" s="210"/>
      <c r="I528" s="16"/>
    </row>
    <row r="529" spans="1:9" s="4" customFormat="1" ht="20.25" customHeight="1" x14ac:dyDescent="0.2">
      <c r="A529" s="212"/>
      <c r="B529" s="210"/>
      <c r="C529" s="210"/>
      <c r="D529" s="210"/>
      <c r="E529" s="210"/>
      <c r="F529" s="210"/>
      <c r="G529" s="210"/>
      <c r="H529" s="210"/>
      <c r="I529" s="16"/>
    </row>
    <row r="530" spans="1:9" s="4" customFormat="1" ht="20.25" customHeight="1" x14ac:dyDescent="0.2">
      <c r="A530" s="212"/>
      <c r="B530" s="210"/>
      <c r="C530" s="210"/>
      <c r="D530" s="210"/>
      <c r="E530" s="210"/>
      <c r="F530" s="210"/>
      <c r="G530" s="210"/>
      <c r="H530" s="210"/>
      <c r="I530" s="16"/>
    </row>
    <row r="531" spans="1:9" s="4" customFormat="1" ht="20.25" customHeight="1" x14ac:dyDescent="0.2">
      <c r="A531" s="212"/>
      <c r="B531" s="210"/>
      <c r="C531" s="210"/>
      <c r="D531" s="210"/>
      <c r="E531" s="210"/>
      <c r="F531" s="210"/>
      <c r="G531" s="210"/>
      <c r="H531" s="210"/>
      <c r="I531" s="16"/>
    </row>
    <row r="532" spans="1:9" s="4" customFormat="1" ht="20.25" customHeight="1" x14ac:dyDescent="0.2">
      <c r="A532" s="212"/>
      <c r="B532" s="210"/>
      <c r="C532" s="210"/>
      <c r="D532" s="210"/>
      <c r="E532" s="210"/>
      <c r="F532" s="210"/>
      <c r="G532" s="210"/>
      <c r="H532" s="210"/>
      <c r="I532" s="16"/>
    </row>
    <row r="533" spans="1:9" s="4" customFormat="1" ht="20.25" customHeight="1" x14ac:dyDescent="0.2">
      <c r="A533" s="212"/>
      <c r="B533" s="210"/>
      <c r="C533" s="210"/>
      <c r="D533" s="210"/>
      <c r="E533" s="210"/>
      <c r="F533" s="210"/>
      <c r="G533" s="210"/>
      <c r="H533" s="210"/>
      <c r="I533" s="16"/>
    </row>
    <row r="534" spans="1:9" s="4" customFormat="1" ht="20.25" customHeight="1" x14ac:dyDescent="0.2">
      <c r="A534" s="212"/>
      <c r="B534" s="210"/>
      <c r="C534" s="210"/>
      <c r="D534" s="210"/>
      <c r="E534" s="210"/>
      <c r="F534" s="210"/>
      <c r="G534" s="210"/>
      <c r="H534" s="210"/>
      <c r="I534" s="16"/>
    </row>
    <row r="535" spans="1:9" s="4" customFormat="1" ht="20.25" customHeight="1" x14ac:dyDescent="0.2">
      <c r="A535" s="212"/>
      <c r="B535" s="210"/>
      <c r="C535" s="210"/>
      <c r="D535" s="210"/>
      <c r="E535" s="210"/>
      <c r="F535" s="210"/>
      <c r="G535" s="210"/>
      <c r="H535" s="210"/>
      <c r="I535" s="16"/>
    </row>
    <row r="536" spans="1:9" s="4" customFormat="1" ht="20.25" customHeight="1" x14ac:dyDescent="0.2">
      <c r="A536" s="212"/>
      <c r="B536" s="210"/>
      <c r="C536" s="210"/>
      <c r="D536" s="210"/>
      <c r="E536" s="210"/>
      <c r="F536" s="210"/>
      <c r="G536" s="210"/>
      <c r="H536" s="210"/>
      <c r="I536" s="16"/>
    </row>
    <row r="537" spans="1:9" s="4" customFormat="1" ht="20.25" customHeight="1" x14ac:dyDescent="0.2">
      <c r="A537" s="212"/>
      <c r="B537" s="210"/>
      <c r="C537" s="210"/>
      <c r="D537" s="210"/>
      <c r="E537" s="210"/>
      <c r="F537" s="210"/>
      <c r="G537" s="210"/>
      <c r="H537" s="210"/>
      <c r="I537" s="16"/>
    </row>
    <row r="538" spans="1:9" s="4" customFormat="1" ht="20.25" customHeight="1" x14ac:dyDescent="0.2">
      <c r="A538" s="212"/>
      <c r="B538" s="210"/>
      <c r="C538" s="210"/>
      <c r="D538" s="210"/>
      <c r="E538" s="210"/>
      <c r="F538" s="210"/>
      <c r="G538" s="210"/>
      <c r="H538" s="210"/>
      <c r="I538" s="16"/>
    </row>
    <row r="539" spans="1:9" s="4" customFormat="1" ht="20.25" customHeight="1" x14ac:dyDescent="0.2">
      <c r="A539" s="212"/>
      <c r="B539" s="210"/>
      <c r="C539" s="210"/>
      <c r="D539" s="210"/>
      <c r="E539" s="210"/>
      <c r="F539" s="210"/>
      <c r="G539" s="210"/>
      <c r="H539" s="210"/>
      <c r="I539" s="16"/>
    </row>
    <row r="540" spans="1:9" s="4" customFormat="1" ht="20.25" customHeight="1" x14ac:dyDescent="0.2">
      <c r="A540" s="212"/>
      <c r="B540" s="210"/>
      <c r="C540" s="210"/>
      <c r="D540" s="210"/>
      <c r="E540" s="210"/>
      <c r="F540" s="210"/>
      <c r="G540" s="210"/>
      <c r="H540" s="210"/>
      <c r="I540" s="16"/>
    </row>
    <row r="541" spans="1:9" s="4" customFormat="1" ht="20.25" customHeight="1" x14ac:dyDescent="0.2">
      <c r="A541" s="212"/>
      <c r="B541" s="210"/>
      <c r="C541" s="210"/>
      <c r="D541" s="210"/>
      <c r="E541" s="210"/>
      <c r="F541" s="210"/>
      <c r="G541" s="210"/>
      <c r="H541" s="210"/>
      <c r="I541" s="16"/>
    </row>
    <row r="542" spans="1:9" s="4" customFormat="1" ht="20.25" customHeight="1" x14ac:dyDescent="0.2">
      <c r="A542" s="212"/>
      <c r="B542" s="210"/>
      <c r="C542" s="210"/>
      <c r="D542" s="210"/>
      <c r="E542" s="210"/>
      <c r="F542" s="210"/>
      <c r="G542" s="210"/>
      <c r="H542" s="210"/>
      <c r="I542" s="16"/>
    </row>
    <row r="543" spans="1:9" s="4" customFormat="1" ht="20.25" customHeight="1" x14ac:dyDescent="0.2">
      <c r="A543" s="212"/>
      <c r="B543" s="210"/>
      <c r="C543" s="210"/>
      <c r="D543" s="210"/>
      <c r="E543" s="210"/>
      <c r="F543" s="210"/>
      <c r="G543" s="210"/>
      <c r="H543" s="210"/>
      <c r="I543" s="16"/>
    </row>
    <row r="544" spans="1:9" s="4" customFormat="1" ht="20.25" customHeight="1" x14ac:dyDescent="0.2">
      <c r="A544" s="212"/>
      <c r="B544" s="210"/>
      <c r="C544" s="210"/>
      <c r="D544" s="210"/>
      <c r="E544" s="210"/>
      <c r="F544" s="210"/>
      <c r="G544" s="210"/>
      <c r="H544" s="210"/>
      <c r="I544" s="16"/>
    </row>
    <row r="545" spans="1:9" s="4" customFormat="1" ht="20.25" customHeight="1" x14ac:dyDescent="0.2">
      <c r="A545" s="212"/>
      <c r="B545" s="210"/>
      <c r="C545" s="210"/>
      <c r="D545" s="210"/>
      <c r="E545" s="210"/>
      <c r="F545" s="210"/>
      <c r="G545" s="210"/>
      <c r="H545" s="210"/>
      <c r="I545" s="16"/>
    </row>
    <row r="546" spans="1:9" s="4" customFormat="1" ht="20.25" customHeight="1" x14ac:dyDescent="0.2">
      <c r="A546" s="212"/>
      <c r="B546" s="210"/>
      <c r="C546" s="210"/>
      <c r="D546" s="210"/>
      <c r="E546" s="210"/>
      <c r="F546" s="210"/>
      <c r="G546" s="210"/>
      <c r="H546" s="210"/>
      <c r="I546" s="16"/>
    </row>
    <row r="547" spans="1:9" s="4" customFormat="1" ht="20.25" customHeight="1" x14ac:dyDescent="0.2">
      <c r="A547" s="212"/>
      <c r="B547" s="210"/>
      <c r="C547" s="210"/>
      <c r="D547" s="210"/>
      <c r="E547" s="210"/>
      <c r="F547" s="210"/>
      <c r="G547" s="210"/>
      <c r="H547" s="210"/>
      <c r="I547" s="16"/>
    </row>
    <row r="548" spans="1:9" s="4" customFormat="1" ht="20.25" customHeight="1" x14ac:dyDescent="0.2">
      <c r="A548" s="212"/>
      <c r="B548" s="210"/>
      <c r="C548" s="210"/>
      <c r="D548" s="210"/>
      <c r="E548" s="210"/>
      <c r="F548" s="210"/>
      <c r="G548" s="210"/>
      <c r="H548" s="210"/>
      <c r="I548" s="16"/>
    </row>
    <row r="549" spans="1:9" s="4" customFormat="1" ht="20.25" customHeight="1" x14ac:dyDescent="0.2">
      <c r="A549" s="212"/>
      <c r="B549" s="210"/>
      <c r="C549" s="210"/>
      <c r="D549" s="210"/>
      <c r="E549" s="210"/>
      <c r="F549" s="210"/>
      <c r="G549" s="210"/>
      <c r="H549" s="210"/>
      <c r="I549" s="16"/>
    </row>
    <row r="550" spans="1:9" s="4" customFormat="1" ht="20.25" customHeight="1" x14ac:dyDescent="0.2">
      <c r="A550" s="212"/>
      <c r="B550" s="210"/>
      <c r="C550" s="210"/>
      <c r="D550" s="210"/>
      <c r="E550" s="210"/>
      <c r="F550" s="210"/>
      <c r="G550" s="210"/>
      <c r="H550" s="210"/>
      <c r="I550" s="16"/>
    </row>
    <row r="551" spans="1:9" s="4" customFormat="1" ht="20.25" customHeight="1" x14ac:dyDescent="0.2">
      <c r="A551" s="212"/>
      <c r="B551" s="210"/>
      <c r="C551" s="210"/>
      <c r="D551" s="210"/>
      <c r="E551" s="210"/>
      <c r="F551" s="210"/>
      <c r="G551" s="210"/>
      <c r="H551" s="210"/>
      <c r="I551" s="16"/>
    </row>
    <row r="552" spans="1:9" s="4" customFormat="1" ht="20.25" customHeight="1" x14ac:dyDescent="0.2">
      <c r="A552" s="212"/>
      <c r="B552" s="210"/>
      <c r="C552" s="210"/>
      <c r="D552" s="210"/>
      <c r="E552" s="210"/>
      <c r="F552" s="210"/>
      <c r="G552" s="210"/>
      <c r="H552" s="210"/>
      <c r="I552" s="16"/>
    </row>
    <row r="553" spans="1:9" s="4" customFormat="1" ht="20.25" customHeight="1" x14ac:dyDescent="0.2">
      <c r="A553" s="212"/>
      <c r="B553" s="210"/>
      <c r="C553" s="210"/>
      <c r="D553" s="210"/>
      <c r="E553" s="210"/>
      <c r="F553" s="210"/>
      <c r="G553" s="210"/>
      <c r="H553" s="210"/>
      <c r="I553" s="16"/>
    </row>
    <row r="554" spans="1:9" s="4" customFormat="1" ht="20.25" customHeight="1" x14ac:dyDescent="0.2">
      <c r="A554" s="212"/>
      <c r="B554" s="210"/>
      <c r="C554" s="210"/>
      <c r="D554" s="210"/>
      <c r="E554" s="210"/>
      <c r="F554" s="210"/>
      <c r="G554" s="210"/>
      <c r="H554" s="210"/>
      <c r="I554" s="16"/>
    </row>
    <row r="555" spans="1:9" s="4" customFormat="1" ht="20.25" customHeight="1" x14ac:dyDescent="0.2">
      <c r="A555" s="212"/>
      <c r="B555" s="210"/>
      <c r="C555" s="210"/>
      <c r="D555" s="210"/>
      <c r="E555" s="210"/>
      <c r="F555" s="210"/>
      <c r="G555" s="210"/>
      <c r="H555" s="210"/>
      <c r="I555" s="16"/>
    </row>
    <row r="556" spans="1:9" s="4" customFormat="1" ht="20.25" customHeight="1" x14ac:dyDescent="0.2">
      <c r="A556" s="212"/>
      <c r="B556" s="210"/>
      <c r="C556" s="210"/>
      <c r="D556" s="210"/>
      <c r="E556" s="210"/>
      <c r="F556" s="210"/>
      <c r="G556" s="210"/>
      <c r="H556" s="210"/>
      <c r="I556" s="16"/>
    </row>
    <row r="557" spans="1:9" s="4" customFormat="1" ht="20.25" customHeight="1" x14ac:dyDescent="0.2">
      <c r="A557" s="212"/>
      <c r="B557" s="210"/>
      <c r="C557" s="210"/>
      <c r="D557" s="210"/>
      <c r="E557" s="210"/>
      <c r="F557" s="210"/>
      <c r="G557" s="210"/>
      <c r="H557" s="210"/>
      <c r="I557" s="16"/>
    </row>
    <row r="558" spans="1:9" s="4" customFormat="1" ht="20.25" customHeight="1" x14ac:dyDescent="0.2">
      <c r="A558" s="212"/>
      <c r="B558" s="210"/>
      <c r="C558" s="210"/>
      <c r="D558" s="210"/>
      <c r="E558" s="210"/>
      <c r="F558" s="210"/>
      <c r="G558" s="210"/>
      <c r="H558" s="210"/>
      <c r="I558" s="16"/>
    </row>
    <row r="559" spans="1:9" s="4" customFormat="1" ht="20.25" customHeight="1" x14ac:dyDescent="0.2">
      <c r="A559" s="212"/>
      <c r="B559" s="210"/>
      <c r="C559" s="210"/>
      <c r="D559" s="210"/>
      <c r="E559" s="210"/>
      <c r="F559" s="210"/>
      <c r="G559" s="210"/>
      <c r="H559" s="210"/>
      <c r="I559" s="16"/>
    </row>
    <row r="560" spans="1:9" s="4" customFormat="1" ht="20.25" customHeight="1" x14ac:dyDescent="0.2">
      <c r="A560" s="212"/>
      <c r="B560" s="210"/>
      <c r="C560" s="210"/>
      <c r="D560" s="210"/>
      <c r="E560" s="210"/>
      <c r="F560" s="210"/>
      <c r="G560" s="210"/>
      <c r="H560" s="210"/>
      <c r="I560" s="16"/>
    </row>
    <row r="561" spans="1:9" s="4" customFormat="1" ht="20.25" customHeight="1" x14ac:dyDescent="0.2">
      <c r="A561" s="212"/>
      <c r="B561" s="210"/>
      <c r="C561" s="210"/>
      <c r="D561" s="210"/>
      <c r="E561" s="210"/>
      <c r="F561" s="210"/>
      <c r="G561" s="210"/>
      <c r="H561" s="210"/>
      <c r="I561" s="16"/>
    </row>
    <row r="562" spans="1:9" s="4" customFormat="1" ht="20.25" customHeight="1" x14ac:dyDescent="0.2">
      <c r="A562" s="212"/>
      <c r="B562" s="210"/>
      <c r="C562" s="210"/>
      <c r="D562" s="210"/>
      <c r="E562" s="210"/>
      <c r="F562" s="210"/>
      <c r="G562" s="210"/>
      <c r="H562" s="210"/>
      <c r="I562" s="16"/>
    </row>
    <row r="563" spans="1:9" s="4" customFormat="1" ht="20.25" customHeight="1" x14ac:dyDescent="0.2">
      <c r="A563" s="212"/>
      <c r="B563" s="210"/>
      <c r="C563" s="210"/>
      <c r="D563" s="210"/>
      <c r="E563" s="210"/>
      <c r="F563" s="210"/>
      <c r="G563" s="210"/>
      <c r="H563" s="210"/>
      <c r="I563" s="16"/>
    </row>
    <row r="564" spans="1:9" s="4" customFormat="1" ht="20.25" customHeight="1" x14ac:dyDescent="0.2">
      <c r="A564" s="212"/>
      <c r="B564" s="210"/>
      <c r="C564" s="210"/>
      <c r="D564" s="210"/>
      <c r="E564" s="210"/>
      <c r="F564" s="210"/>
      <c r="G564" s="210"/>
      <c r="H564" s="210"/>
      <c r="I564" s="16"/>
    </row>
    <row r="565" spans="1:9" s="4" customFormat="1" ht="20.25" customHeight="1" x14ac:dyDescent="0.2">
      <c r="A565" s="212"/>
      <c r="B565" s="210"/>
      <c r="C565" s="210"/>
      <c r="D565" s="210"/>
      <c r="E565" s="210"/>
      <c r="F565" s="210"/>
      <c r="G565" s="210"/>
      <c r="H565" s="210"/>
      <c r="I565" s="16"/>
    </row>
    <row r="566" spans="1:9" s="4" customFormat="1" ht="20.25" customHeight="1" x14ac:dyDescent="0.2">
      <c r="A566" s="212"/>
      <c r="B566" s="210"/>
      <c r="C566" s="210"/>
      <c r="D566" s="210"/>
      <c r="E566" s="210"/>
      <c r="F566" s="210"/>
      <c r="G566" s="210"/>
      <c r="H566" s="210"/>
      <c r="I566" s="16"/>
    </row>
    <row r="567" spans="1:9" s="4" customFormat="1" ht="20.25" customHeight="1" x14ac:dyDescent="0.2">
      <c r="A567" s="212"/>
      <c r="B567" s="210"/>
      <c r="C567" s="210"/>
      <c r="D567" s="210"/>
      <c r="E567" s="210"/>
      <c r="F567" s="210"/>
      <c r="G567" s="210"/>
      <c r="H567" s="210"/>
      <c r="I567" s="16"/>
    </row>
    <row r="568" spans="1:9" s="4" customFormat="1" ht="20.25" customHeight="1" x14ac:dyDescent="0.2">
      <c r="A568" s="212"/>
      <c r="B568" s="210"/>
      <c r="C568" s="210"/>
      <c r="D568" s="210"/>
      <c r="E568" s="210"/>
      <c r="F568" s="210"/>
      <c r="G568" s="210"/>
      <c r="H568" s="210"/>
      <c r="I568" s="16"/>
    </row>
    <row r="569" spans="1:9" s="4" customFormat="1" ht="20.25" customHeight="1" x14ac:dyDescent="0.2">
      <c r="A569" s="212"/>
      <c r="B569" s="210"/>
      <c r="C569" s="210"/>
      <c r="D569" s="210"/>
      <c r="E569" s="210"/>
      <c r="F569" s="210"/>
      <c r="G569" s="210"/>
      <c r="H569" s="210"/>
      <c r="I569" s="16"/>
    </row>
    <row r="570" spans="1:9" s="4" customFormat="1" ht="20.25" customHeight="1" x14ac:dyDescent="0.2">
      <c r="A570" s="212"/>
      <c r="B570" s="210"/>
      <c r="C570" s="210"/>
      <c r="D570" s="210"/>
      <c r="E570" s="210"/>
      <c r="F570" s="210"/>
      <c r="G570" s="210"/>
      <c r="H570" s="210"/>
      <c r="I570" s="16"/>
    </row>
    <row r="571" spans="1:9" s="4" customFormat="1" ht="20.25" customHeight="1" x14ac:dyDescent="0.2">
      <c r="A571" s="212"/>
      <c r="B571" s="210"/>
      <c r="C571" s="210"/>
      <c r="D571" s="210"/>
      <c r="E571" s="210"/>
      <c r="F571" s="210"/>
      <c r="G571" s="210"/>
      <c r="H571" s="210"/>
      <c r="I571" s="16"/>
    </row>
    <row r="572" spans="1:9" s="4" customFormat="1" ht="20.25" customHeight="1" x14ac:dyDescent="0.2">
      <c r="A572" s="212"/>
      <c r="B572" s="210"/>
      <c r="C572" s="210"/>
      <c r="D572" s="210"/>
      <c r="E572" s="210"/>
      <c r="F572" s="210"/>
      <c r="G572" s="210"/>
      <c r="H572" s="210"/>
      <c r="I572" s="16"/>
    </row>
    <row r="573" spans="1:9" s="4" customFormat="1" ht="20.25" customHeight="1" x14ac:dyDescent="0.2">
      <c r="A573" s="212"/>
      <c r="B573" s="210"/>
      <c r="C573" s="210"/>
      <c r="D573" s="210"/>
      <c r="E573" s="210"/>
      <c r="F573" s="210"/>
      <c r="G573" s="210"/>
      <c r="H573" s="210"/>
      <c r="I573" s="16"/>
    </row>
    <row r="574" spans="1:9" s="4" customFormat="1" ht="20.25" customHeight="1" x14ac:dyDescent="0.2">
      <c r="A574" s="212"/>
      <c r="B574" s="210"/>
      <c r="C574" s="210"/>
      <c r="D574" s="210"/>
      <c r="E574" s="210"/>
      <c r="F574" s="210"/>
      <c r="G574" s="210"/>
      <c r="H574" s="210"/>
      <c r="I574" s="16"/>
    </row>
    <row r="575" spans="1:9" s="4" customFormat="1" ht="20.25" customHeight="1" x14ac:dyDescent="0.2">
      <c r="A575" s="212"/>
      <c r="B575" s="210"/>
      <c r="C575" s="210"/>
      <c r="D575" s="210"/>
      <c r="E575" s="210"/>
      <c r="F575" s="210"/>
      <c r="G575" s="210"/>
      <c r="H575" s="210"/>
      <c r="I575" s="16"/>
    </row>
    <row r="576" spans="1:9" s="4" customFormat="1" ht="20.25" customHeight="1" x14ac:dyDescent="0.2">
      <c r="A576" s="212"/>
      <c r="B576" s="210"/>
      <c r="C576" s="210"/>
      <c r="D576" s="210"/>
      <c r="E576" s="210"/>
      <c r="F576" s="210"/>
      <c r="G576" s="210"/>
      <c r="H576" s="210"/>
      <c r="I576" s="16"/>
    </row>
    <row r="577" spans="1:9" s="4" customFormat="1" ht="20.25" customHeight="1" x14ac:dyDescent="0.2">
      <c r="A577" s="212"/>
      <c r="B577" s="210"/>
      <c r="C577" s="210"/>
      <c r="D577" s="210"/>
      <c r="E577" s="210"/>
      <c r="F577" s="210"/>
      <c r="G577" s="210"/>
      <c r="H577" s="210"/>
      <c r="I577" s="16"/>
    </row>
    <row r="578" spans="1:9" s="4" customFormat="1" ht="20.25" customHeight="1" x14ac:dyDescent="0.2">
      <c r="A578" s="212"/>
      <c r="B578" s="210"/>
      <c r="C578" s="210"/>
      <c r="D578" s="210"/>
      <c r="E578" s="210"/>
      <c r="F578" s="210"/>
      <c r="G578" s="210"/>
      <c r="H578" s="210"/>
      <c r="I578" s="16"/>
    </row>
    <row r="579" spans="1:9" s="4" customFormat="1" ht="20.25" customHeight="1" x14ac:dyDescent="0.2">
      <c r="A579" s="212"/>
      <c r="B579" s="210"/>
      <c r="C579" s="210"/>
      <c r="D579" s="210"/>
      <c r="E579" s="210"/>
      <c r="F579" s="210"/>
      <c r="G579" s="210"/>
      <c r="H579" s="210"/>
      <c r="I579" s="16"/>
    </row>
    <row r="580" spans="1:9" s="4" customFormat="1" ht="20.25" customHeight="1" x14ac:dyDescent="0.2">
      <c r="A580" s="212"/>
      <c r="B580" s="210"/>
      <c r="C580" s="210"/>
      <c r="D580" s="210"/>
      <c r="E580" s="210"/>
      <c r="F580" s="210"/>
      <c r="G580" s="210"/>
      <c r="H580" s="210"/>
      <c r="I580" s="16"/>
    </row>
    <row r="581" spans="1:9" s="4" customFormat="1" ht="20.25" customHeight="1" x14ac:dyDescent="0.2">
      <c r="A581" s="212"/>
      <c r="B581" s="210"/>
      <c r="C581" s="210"/>
      <c r="D581" s="210"/>
      <c r="E581" s="210"/>
      <c r="F581" s="210"/>
      <c r="G581" s="210"/>
      <c r="H581" s="210"/>
      <c r="I581" s="16"/>
    </row>
    <row r="582" spans="1:9" s="4" customFormat="1" ht="20.25" customHeight="1" x14ac:dyDescent="0.2">
      <c r="A582" s="212"/>
      <c r="B582" s="210"/>
      <c r="C582" s="210"/>
      <c r="D582" s="210"/>
      <c r="E582" s="210"/>
      <c r="F582" s="210"/>
      <c r="G582" s="210"/>
      <c r="H582" s="210"/>
      <c r="I582" s="16"/>
    </row>
    <row r="583" spans="1:9" s="4" customFormat="1" ht="20.25" customHeight="1" x14ac:dyDescent="0.2">
      <c r="A583" s="212"/>
      <c r="B583" s="210"/>
      <c r="C583" s="210"/>
      <c r="D583" s="210"/>
      <c r="E583" s="210"/>
      <c r="F583" s="210"/>
      <c r="G583" s="210"/>
      <c r="H583" s="210"/>
      <c r="I583" s="16"/>
    </row>
  </sheetData>
  <mergeCells count="4">
    <mergeCell ref="A193:H193"/>
    <mergeCell ref="A190:H190"/>
    <mergeCell ref="A191:C191"/>
    <mergeCell ref="A1:H1"/>
  </mergeCells>
  <phoneticPr fontId="0" type="noConversion"/>
  <printOptions horizontalCentered="1"/>
  <pageMargins left="1.1811023622047245" right="0.98425196850393704" top="0.98425196850393704" bottom="0.98425196850393704" header="0" footer="0"/>
  <pageSetup paperSize="9" orientation="landscape" horizontalDpi="1200" r:id="rId1"/>
  <headerFooter alignWithMargins="0"/>
  <ignoredErrors>
    <ignoredError sqref="F168:G168 E168 E141:F141 E188 F188:G188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U12"/>
  <sheetViews>
    <sheetView zoomScaleNormal="100" workbookViewId="0">
      <selection sqref="A1:J1"/>
    </sheetView>
  </sheetViews>
  <sheetFormatPr baseColWidth="10" defaultColWidth="7.140625" defaultRowHeight="9" x14ac:dyDescent="0.15"/>
  <cols>
    <col min="1" max="1" width="13.5703125" style="153" customWidth="1"/>
    <col min="2" max="3" width="6.85546875" style="153" hidden="1" customWidth="1"/>
    <col min="4" max="5" width="13.7109375" style="153" hidden="1" customWidth="1"/>
    <col min="6" max="9" width="13.7109375" style="153" customWidth="1"/>
    <col min="10" max="10" width="13.5703125" style="153" customWidth="1"/>
    <col min="11" max="11" width="8.42578125" style="153" customWidth="1"/>
    <col min="12" max="12" width="9.42578125" style="152" bestFit="1" customWidth="1"/>
    <col min="13" max="21" width="7.140625" style="152"/>
    <col min="22" max="16384" width="7.140625" style="153"/>
  </cols>
  <sheetData>
    <row r="1" spans="1:21" s="149" customFormat="1" ht="13.5" x14ac:dyDescent="0.25">
      <c r="A1" s="475" t="s">
        <v>248</v>
      </c>
      <c r="B1" s="475"/>
      <c r="C1" s="475"/>
      <c r="D1" s="475"/>
      <c r="E1" s="475"/>
      <c r="F1" s="475"/>
      <c r="G1" s="475"/>
      <c r="H1" s="475"/>
      <c r="I1" s="475"/>
      <c r="J1" s="475"/>
      <c r="K1" s="147"/>
      <c r="L1" s="148"/>
      <c r="M1" s="148"/>
      <c r="N1" s="148"/>
      <c r="O1" s="148"/>
      <c r="P1" s="148"/>
      <c r="Q1" s="148"/>
      <c r="R1" s="148"/>
      <c r="S1" s="148"/>
      <c r="T1" s="148"/>
      <c r="U1" s="148"/>
    </row>
    <row r="2" spans="1:21" s="149" customFormat="1" ht="13.5" x14ac:dyDescent="0.25">
      <c r="A2" s="414" t="s">
        <v>229</v>
      </c>
      <c r="B2" s="147"/>
      <c r="C2" s="147"/>
      <c r="D2" s="147"/>
      <c r="E2" s="147"/>
      <c r="F2" s="147"/>
      <c r="G2" s="147"/>
      <c r="H2" s="147"/>
      <c r="I2" s="147"/>
      <c r="J2" s="147"/>
      <c r="K2" s="150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1" ht="5.0999999999999996" customHeight="1" x14ac:dyDescent="0.2">
      <c r="A3" s="276"/>
      <c r="B3" s="277"/>
      <c r="C3" s="277"/>
      <c r="D3" s="277"/>
      <c r="E3" s="277"/>
      <c r="F3" s="277"/>
      <c r="G3" s="277"/>
      <c r="H3" s="277"/>
      <c r="I3" s="277"/>
      <c r="J3" s="277"/>
      <c r="K3" s="151"/>
    </row>
    <row r="4" spans="1:21" ht="24" customHeight="1" x14ac:dyDescent="0.15">
      <c r="A4" s="382" t="s">
        <v>243</v>
      </c>
      <c r="B4" s="215">
        <v>2015</v>
      </c>
      <c r="C4" s="215">
        <v>2016</v>
      </c>
      <c r="D4" s="281">
        <v>2017</v>
      </c>
      <c r="E4" s="278">
        <v>2018</v>
      </c>
      <c r="F4" s="278">
        <v>2019</v>
      </c>
      <c r="G4" s="278">
        <v>2020</v>
      </c>
      <c r="H4" s="278">
        <v>2021</v>
      </c>
      <c r="I4" s="278">
        <v>2022</v>
      </c>
      <c r="J4" s="278">
        <v>2023</v>
      </c>
      <c r="K4" s="154"/>
    </row>
    <row r="5" spans="1:21" ht="5.25" customHeight="1" x14ac:dyDescent="0.25">
      <c r="A5" s="284"/>
      <c r="B5" s="155"/>
      <c r="C5" s="155"/>
      <c r="D5" s="282"/>
      <c r="E5" s="155"/>
      <c r="F5" s="155"/>
      <c r="G5" s="156"/>
      <c r="H5" s="156"/>
      <c r="I5" s="156"/>
      <c r="J5" s="156"/>
      <c r="K5" s="154"/>
    </row>
    <row r="6" spans="1:21" s="365" customFormat="1" ht="26.1" customHeight="1" x14ac:dyDescent="0.2">
      <c r="A6" s="371" t="s">
        <v>224</v>
      </c>
      <c r="B6" s="361">
        <f>SUM(B7:B8)</f>
        <v>38194.00819399998</v>
      </c>
      <c r="C6" s="361">
        <f>SUM(C7:C8)</f>
        <v>45543.402492999943</v>
      </c>
      <c r="D6" s="362">
        <v>1093971.2772700032</v>
      </c>
      <c r="E6" s="361">
        <v>1093814.3995190032</v>
      </c>
      <c r="F6" s="361">
        <v>1164394.4039059989</v>
      </c>
      <c r="G6" s="361">
        <v>1054614.6626220094</v>
      </c>
      <c r="H6" s="361">
        <v>1420778.3535159943</v>
      </c>
      <c r="I6" s="361">
        <v>1384862.033024994</v>
      </c>
      <c r="J6" s="361">
        <v>1361878.2263569999</v>
      </c>
      <c r="K6" s="363"/>
      <c r="L6" s="184"/>
      <c r="M6" s="364"/>
      <c r="N6" s="364"/>
      <c r="O6" s="364"/>
      <c r="P6" s="364"/>
    </row>
    <row r="7" spans="1:21" s="369" customFormat="1" ht="26.1" customHeight="1" x14ac:dyDescent="0.2">
      <c r="A7" s="358" t="s">
        <v>43</v>
      </c>
      <c r="B7" s="366">
        <v>38194.00819399998</v>
      </c>
      <c r="C7" s="366">
        <v>45543.402492999943</v>
      </c>
      <c r="D7" s="367">
        <v>53751.740115999979</v>
      </c>
      <c r="E7" s="366">
        <v>46334.036899999919</v>
      </c>
      <c r="F7" s="366">
        <v>49357.888192999999</v>
      </c>
      <c r="G7" s="366">
        <v>43986.881441999984</v>
      </c>
      <c r="H7" s="366">
        <v>43836.44986199995</v>
      </c>
      <c r="I7" s="376">
        <v>40066.900026999967</v>
      </c>
      <c r="J7" s="376">
        <v>42677.558287999986</v>
      </c>
      <c r="K7" s="368"/>
    </row>
    <row r="8" spans="1:21" s="369" customFormat="1" ht="26.1" customHeight="1" x14ac:dyDescent="0.2">
      <c r="A8" s="358" t="s">
        <v>195</v>
      </c>
      <c r="B8" s="366"/>
      <c r="C8" s="366"/>
      <c r="D8" s="367">
        <f t="shared" ref="D8:J8" si="0">D6-D7</f>
        <v>1040219.5371540033</v>
      </c>
      <c r="E8" s="366">
        <f t="shared" si="0"/>
        <v>1047480.3626190033</v>
      </c>
      <c r="F8" s="366">
        <f t="shared" si="0"/>
        <v>1115036.5157129988</v>
      </c>
      <c r="G8" s="366">
        <f t="shared" si="0"/>
        <v>1010627.7811800095</v>
      </c>
      <c r="H8" s="366">
        <f t="shared" si="0"/>
        <v>1376941.9036539942</v>
      </c>
      <c r="I8" s="366">
        <f t="shared" ref="I8" si="1">I6-I7</f>
        <v>1344795.1329979941</v>
      </c>
      <c r="J8" s="366">
        <f t="shared" si="0"/>
        <v>1319200.6680689999</v>
      </c>
      <c r="K8" s="368"/>
    </row>
    <row r="9" spans="1:21" s="152" customFormat="1" ht="3.75" customHeight="1" x14ac:dyDescent="0.25">
      <c r="A9" s="285"/>
      <c r="B9" s="279"/>
      <c r="C9" s="279"/>
      <c r="D9" s="283"/>
      <c r="E9" s="279"/>
      <c r="F9" s="279"/>
      <c r="G9" s="280"/>
      <c r="H9" s="280"/>
      <c r="I9" s="280"/>
      <c r="J9" s="280"/>
      <c r="K9" s="153"/>
    </row>
    <row r="10" spans="1:21" s="152" customFormat="1" ht="9" customHeight="1" x14ac:dyDescent="0.15">
      <c r="A10" s="474" t="s">
        <v>315</v>
      </c>
      <c r="B10" s="474"/>
      <c r="C10" s="474"/>
      <c r="D10" s="474"/>
      <c r="E10" s="474"/>
      <c r="F10" s="474"/>
      <c r="G10" s="474"/>
      <c r="H10" s="474"/>
      <c r="I10" s="474"/>
      <c r="J10" s="474"/>
      <c r="K10" s="153"/>
    </row>
    <row r="11" spans="1:21" ht="11.1" customHeight="1" x14ac:dyDescent="0.15">
      <c r="A11" s="459" t="s">
        <v>317</v>
      </c>
      <c r="B11" s="459"/>
      <c r="C11" s="459"/>
      <c r="D11" s="459"/>
      <c r="E11" s="459"/>
      <c r="F11" s="459"/>
      <c r="G11" s="459"/>
      <c r="H11" s="459"/>
      <c r="I11" s="459"/>
      <c r="J11" s="459"/>
    </row>
    <row r="12" spans="1:21" x14ac:dyDescent="0.15">
      <c r="A12" s="157"/>
    </row>
  </sheetData>
  <mergeCells count="2">
    <mergeCell ref="A10:J10"/>
    <mergeCell ref="A1:J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Y38"/>
  <sheetViews>
    <sheetView showGridLines="0" zoomScaleNormal="100" zoomScaleSheetLayoutView="100" workbookViewId="0">
      <selection sqref="A1:G1"/>
    </sheetView>
  </sheetViews>
  <sheetFormatPr baseColWidth="10" defaultColWidth="7.140625" defaultRowHeight="9" x14ac:dyDescent="0.2"/>
  <cols>
    <col min="1" max="1" width="16.42578125" style="235" customWidth="1"/>
    <col min="2" max="2" width="9" style="235" customWidth="1"/>
    <col min="3" max="8" width="11.7109375" style="235" customWidth="1"/>
    <col min="9" max="9" width="7.28515625" style="235" bestFit="1" customWidth="1"/>
    <col min="10" max="10" width="7.28515625" style="26" customWidth="1"/>
    <col min="11" max="11" width="14.5703125" style="26" customWidth="1"/>
    <col min="12" max="17" width="11.7109375" style="26" customWidth="1"/>
    <col min="18" max="243" width="7.140625" style="26"/>
    <col min="244" max="244" width="25.28515625" style="26" customWidth="1"/>
    <col min="245" max="249" width="7.85546875" style="26" customWidth="1"/>
    <col min="250" max="499" width="7.140625" style="26"/>
    <col min="500" max="500" width="25.28515625" style="26" customWidth="1"/>
    <col min="501" max="505" width="7.85546875" style="26" customWidth="1"/>
    <col min="506" max="755" width="7.140625" style="26"/>
    <col min="756" max="756" width="25.28515625" style="26" customWidth="1"/>
    <col min="757" max="761" width="7.85546875" style="26" customWidth="1"/>
    <col min="762" max="1011" width="7.140625" style="26"/>
    <col min="1012" max="1012" width="25.28515625" style="26" customWidth="1"/>
    <col min="1013" max="1017" width="7.85546875" style="26" customWidth="1"/>
    <col min="1018" max="1267" width="7.140625" style="26"/>
    <col min="1268" max="1268" width="25.28515625" style="26" customWidth="1"/>
    <col min="1269" max="1273" width="7.85546875" style="26" customWidth="1"/>
    <col min="1274" max="1523" width="7.140625" style="26"/>
    <col min="1524" max="1524" width="25.28515625" style="26" customWidth="1"/>
    <col min="1525" max="1529" width="7.85546875" style="26" customWidth="1"/>
    <col min="1530" max="1779" width="7.140625" style="26"/>
    <col min="1780" max="1780" width="25.28515625" style="26" customWidth="1"/>
    <col min="1781" max="1785" width="7.85546875" style="26" customWidth="1"/>
    <col min="1786" max="2035" width="7.140625" style="26"/>
    <col min="2036" max="2036" width="25.28515625" style="26" customWidth="1"/>
    <col min="2037" max="2041" width="7.85546875" style="26" customWidth="1"/>
    <col min="2042" max="2291" width="7.140625" style="26"/>
    <col min="2292" max="2292" width="25.28515625" style="26" customWidth="1"/>
    <col min="2293" max="2297" width="7.85546875" style="26" customWidth="1"/>
    <col min="2298" max="2547" width="7.140625" style="26"/>
    <col min="2548" max="2548" width="25.28515625" style="26" customWidth="1"/>
    <col min="2549" max="2553" width="7.85546875" style="26" customWidth="1"/>
    <col min="2554" max="2803" width="7.140625" style="26"/>
    <col min="2804" max="2804" width="25.28515625" style="26" customWidth="1"/>
    <col min="2805" max="2809" width="7.85546875" style="26" customWidth="1"/>
    <col min="2810" max="3059" width="7.140625" style="26"/>
    <col min="3060" max="3060" width="25.28515625" style="26" customWidth="1"/>
    <col min="3061" max="3065" width="7.85546875" style="26" customWidth="1"/>
    <col min="3066" max="3315" width="7.140625" style="26"/>
    <col min="3316" max="3316" width="25.28515625" style="26" customWidth="1"/>
    <col min="3317" max="3321" width="7.85546875" style="26" customWidth="1"/>
    <col min="3322" max="3571" width="7.140625" style="26"/>
    <col min="3572" max="3572" width="25.28515625" style="26" customWidth="1"/>
    <col min="3573" max="3577" width="7.85546875" style="26" customWidth="1"/>
    <col min="3578" max="3827" width="7.140625" style="26"/>
    <col min="3828" max="3828" width="25.28515625" style="26" customWidth="1"/>
    <col min="3829" max="3833" width="7.85546875" style="26" customWidth="1"/>
    <col min="3834" max="4083" width="7.140625" style="26"/>
    <col min="4084" max="4084" width="25.28515625" style="26" customWidth="1"/>
    <col min="4085" max="4089" width="7.85546875" style="26" customWidth="1"/>
    <col min="4090" max="4339" width="7.140625" style="26"/>
    <col min="4340" max="4340" width="25.28515625" style="26" customWidth="1"/>
    <col min="4341" max="4345" width="7.85546875" style="26" customWidth="1"/>
    <col min="4346" max="4595" width="7.140625" style="26"/>
    <col min="4596" max="4596" width="25.28515625" style="26" customWidth="1"/>
    <col min="4597" max="4601" width="7.85546875" style="26" customWidth="1"/>
    <col min="4602" max="4851" width="7.140625" style="26"/>
    <col min="4852" max="4852" width="25.28515625" style="26" customWidth="1"/>
    <col min="4853" max="4857" width="7.85546875" style="26" customWidth="1"/>
    <col min="4858" max="5107" width="7.140625" style="26"/>
    <col min="5108" max="5108" width="25.28515625" style="26" customWidth="1"/>
    <col min="5109" max="5113" width="7.85546875" style="26" customWidth="1"/>
    <col min="5114" max="5363" width="7.140625" style="26"/>
    <col min="5364" max="5364" width="25.28515625" style="26" customWidth="1"/>
    <col min="5365" max="5369" width="7.85546875" style="26" customWidth="1"/>
    <col min="5370" max="5619" width="7.140625" style="26"/>
    <col min="5620" max="5620" width="25.28515625" style="26" customWidth="1"/>
    <col min="5621" max="5625" width="7.85546875" style="26" customWidth="1"/>
    <col min="5626" max="5875" width="7.140625" style="26"/>
    <col min="5876" max="5876" width="25.28515625" style="26" customWidth="1"/>
    <col min="5877" max="5881" width="7.85546875" style="26" customWidth="1"/>
    <col min="5882" max="6131" width="7.140625" style="26"/>
    <col min="6132" max="6132" width="25.28515625" style="26" customWidth="1"/>
    <col min="6133" max="6137" width="7.85546875" style="26" customWidth="1"/>
    <col min="6138" max="6387" width="7.140625" style="26"/>
    <col min="6388" max="6388" width="25.28515625" style="26" customWidth="1"/>
    <col min="6389" max="6393" width="7.85546875" style="26" customWidth="1"/>
    <col min="6394" max="6643" width="7.140625" style="26"/>
    <col min="6644" max="6644" width="25.28515625" style="26" customWidth="1"/>
    <col min="6645" max="6649" width="7.85546875" style="26" customWidth="1"/>
    <col min="6650" max="6899" width="7.140625" style="26"/>
    <col min="6900" max="6900" width="25.28515625" style="26" customWidth="1"/>
    <col min="6901" max="6905" width="7.85546875" style="26" customWidth="1"/>
    <col min="6906" max="7155" width="7.140625" style="26"/>
    <col min="7156" max="7156" width="25.28515625" style="26" customWidth="1"/>
    <col min="7157" max="7161" width="7.85546875" style="26" customWidth="1"/>
    <col min="7162" max="7411" width="7.140625" style="26"/>
    <col min="7412" max="7412" width="25.28515625" style="26" customWidth="1"/>
    <col min="7413" max="7417" width="7.85546875" style="26" customWidth="1"/>
    <col min="7418" max="7667" width="7.140625" style="26"/>
    <col min="7668" max="7668" width="25.28515625" style="26" customWidth="1"/>
    <col min="7669" max="7673" width="7.85546875" style="26" customWidth="1"/>
    <col min="7674" max="7923" width="7.140625" style="26"/>
    <col min="7924" max="7924" width="25.28515625" style="26" customWidth="1"/>
    <col min="7925" max="7929" width="7.85546875" style="26" customWidth="1"/>
    <col min="7930" max="8179" width="7.140625" style="26"/>
    <col min="8180" max="8180" width="25.28515625" style="26" customWidth="1"/>
    <col min="8181" max="8185" width="7.85546875" style="26" customWidth="1"/>
    <col min="8186" max="8435" width="7.140625" style="26"/>
    <col min="8436" max="8436" width="25.28515625" style="26" customWidth="1"/>
    <col min="8437" max="8441" width="7.85546875" style="26" customWidth="1"/>
    <col min="8442" max="8691" width="7.140625" style="26"/>
    <col min="8692" max="8692" width="25.28515625" style="26" customWidth="1"/>
    <col min="8693" max="8697" width="7.85546875" style="26" customWidth="1"/>
    <col min="8698" max="8947" width="7.140625" style="26"/>
    <col min="8948" max="8948" width="25.28515625" style="26" customWidth="1"/>
    <col min="8949" max="8953" width="7.85546875" style="26" customWidth="1"/>
    <col min="8954" max="9203" width="7.140625" style="26"/>
    <col min="9204" max="9204" width="25.28515625" style="26" customWidth="1"/>
    <col min="9205" max="9209" width="7.85546875" style="26" customWidth="1"/>
    <col min="9210" max="9459" width="7.140625" style="26"/>
    <col min="9460" max="9460" width="25.28515625" style="26" customWidth="1"/>
    <col min="9461" max="9465" width="7.85546875" style="26" customWidth="1"/>
    <col min="9466" max="9715" width="7.140625" style="26"/>
    <col min="9716" max="9716" width="25.28515625" style="26" customWidth="1"/>
    <col min="9717" max="9721" width="7.85546875" style="26" customWidth="1"/>
    <col min="9722" max="9971" width="7.140625" style="26"/>
    <col min="9972" max="9972" width="25.28515625" style="26" customWidth="1"/>
    <col min="9973" max="9977" width="7.85546875" style="26" customWidth="1"/>
    <col min="9978" max="10227" width="7.140625" style="26"/>
    <col min="10228" max="10228" width="25.28515625" style="26" customWidth="1"/>
    <col min="10229" max="10233" width="7.85546875" style="26" customWidth="1"/>
    <col min="10234" max="10483" width="7.140625" style="26"/>
    <col min="10484" max="10484" width="25.28515625" style="26" customWidth="1"/>
    <col min="10485" max="10489" width="7.85546875" style="26" customWidth="1"/>
    <col min="10490" max="10739" width="7.140625" style="26"/>
    <col min="10740" max="10740" width="25.28515625" style="26" customWidth="1"/>
    <col min="10741" max="10745" width="7.85546875" style="26" customWidth="1"/>
    <col min="10746" max="10995" width="7.140625" style="26"/>
    <col min="10996" max="10996" width="25.28515625" style="26" customWidth="1"/>
    <col min="10997" max="11001" width="7.85546875" style="26" customWidth="1"/>
    <col min="11002" max="11251" width="7.140625" style="26"/>
    <col min="11252" max="11252" width="25.28515625" style="26" customWidth="1"/>
    <col min="11253" max="11257" width="7.85546875" style="26" customWidth="1"/>
    <col min="11258" max="11507" width="7.140625" style="26"/>
    <col min="11508" max="11508" width="25.28515625" style="26" customWidth="1"/>
    <col min="11509" max="11513" width="7.85546875" style="26" customWidth="1"/>
    <col min="11514" max="11763" width="7.140625" style="26"/>
    <col min="11764" max="11764" width="25.28515625" style="26" customWidth="1"/>
    <col min="11765" max="11769" width="7.85546875" style="26" customWidth="1"/>
    <col min="11770" max="12019" width="7.140625" style="26"/>
    <col min="12020" max="12020" width="25.28515625" style="26" customWidth="1"/>
    <col min="12021" max="12025" width="7.85546875" style="26" customWidth="1"/>
    <col min="12026" max="12275" width="7.140625" style="26"/>
    <col min="12276" max="12276" width="25.28515625" style="26" customWidth="1"/>
    <col min="12277" max="12281" width="7.85546875" style="26" customWidth="1"/>
    <col min="12282" max="12531" width="7.140625" style="26"/>
    <col min="12532" max="12532" width="25.28515625" style="26" customWidth="1"/>
    <col min="12533" max="12537" width="7.85546875" style="26" customWidth="1"/>
    <col min="12538" max="12787" width="7.140625" style="26"/>
    <col min="12788" max="12788" width="25.28515625" style="26" customWidth="1"/>
    <col min="12789" max="12793" width="7.85546875" style="26" customWidth="1"/>
    <col min="12794" max="13043" width="7.140625" style="26"/>
    <col min="13044" max="13044" width="25.28515625" style="26" customWidth="1"/>
    <col min="13045" max="13049" width="7.85546875" style="26" customWidth="1"/>
    <col min="13050" max="13299" width="7.140625" style="26"/>
    <col min="13300" max="13300" width="25.28515625" style="26" customWidth="1"/>
    <col min="13301" max="13305" width="7.85546875" style="26" customWidth="1"/>
    <col min="13306" max="13555" width="7.140625" style="26"/>
    <col min="13556" max="13556" width="25.28515625" style="26" customWidth="1"/>
    <col min="13557" max="13561" width="7.85546875" style="26" customWidth="1"/>
    <col min="13562" max="13811" width="7.140625" style="26"/>
    <col min="13812" max="13812" width="25.28515625" style="26" customWidth="1"/>
    <col min="13813" max="13817" width="7.85546875" style="26" customWidth="1"/>
    <col min="13818" max="14067" width="7.140625" style="26"/>
    <col min="14068" max="14068" width="25.28515625" style="26" customWidth="1"/>
    <col min="14069" max="14073" width="7.85546875" style="26" customWidth="1"/>
    <col min="14074" max="14323" width="7.140625" style="26"/>
    <col min="14324" max="14324" width="25.28515625" style="26" customWidth="1"/>
    <col min="14325" max="14329" width="7.85546875" style="26" customWidth="1"/>
    <col min="14330" max="14579" width="7.140625" style="26"/>
    <col min="14580" max="14580" width="25.28515625" style="26" customWidth="1"/>
    <col min="14581" max="14585" width="7.85546875" style="26" customWidth="1"/>
    <col min="14586" max="14835" width="7.140625" style="26"/>
    <col min="14836" max="14836" width="25.28515625" style="26" customWidth="1"/>
    <col min="14837" max="14841" width="7.85546875" style="26" customWidth="1"/>
    <col min="14842" max="15091" width="7.140625" style="26"/>
    <col min="15092" max="15092" width="25.28515625" style="26" customWidth="1"/>
    <col min="15093" max="15097" width="7.85546875" style="26" customWidth="1"/>
    <col min="15098" max="15347" width="7.140625" style="26"/>
    <col min="15348" max="15348" width="25.28515625" style="26" customWidth="1"/>
    <col min="15349" max="15353" width="7.85546875" style="26" customWidth="1"/>
    <col min="15354" max="15603" width="7.140625" style="26"/>
    <col min="15604" max="15604" width="25.28515625" style="26" customWidth="1"/>
    <col min="15605" max="15609" width="7.85546875" style="26" customWidth="1"/>
    <col min="15610" max="15859" width="7.140625" style="26"/>
    <col min="15860" max="15860" width="25.28515625" style="26" customWidth="1"/>
    <col min="15861" max="15865" width="7.85546875" style="26" customWidth="1"/>
    <col min="15866" max="16115" width="7.140625" style="26"/>
    <col min="16116" max="16116" width="25.28515625" style="26" customWidth="1"/>
    <col min="16117" max="16121" width="7.85546875" style="26" customWidth="1"/>
    <col min="16122" max="16384" width="7.140625" style="26"/>
  </cols>
  <sheetData>
    <row r="1" spans="1:25" s="25" customFormat="1" ht="13.5" x14ac:dyDescent="0.2">
      <c r="A1" s="476" t="s">
        <v>249</v>
      </c>
      <c r="B1" s="476"/>
      <c r="C1" s="476"/>
      <c r="D1" s="476"/>
      <c r="E1" s="476"/>
      <c r="F1" s="476"/>
      <c r="G1" s="476"/>
      <c r="H1" s="221"/>
      <c r="I1" s="221"/>
    </row>
    <row r="2" spans="1:25" s="25" customFormat="1" ht="12" customHeight="1" x14ac:dyDescent="0.2">
      <c r="A2" s="222" t="s">
        <v>230</v>
      </c>
      <c r="B2" s="219"/>
      <c r="C2" s="220"/>
      <c r="D2" s="124"/>
      <c r="E2" s="124"/>
      <c r="F2" s="221"/>
      <c r="G2" s="221"/>
      <c r="H2" s="221"/>
      <c r="I2" s="221"/>
    </row>
    <row r="3" spans="1:25" s="25" customFormat="1" ht="5.0999999999999996" customHeight="1" x14ac:dyDescent="0.2">
      <c r="A3" s="223"/>
      <c r="B3" s="219"/>
      <c r="C3" s="220"/>
      <c r="D3" s="220"/>
      <c r="E3" s="220"/>
      <c r="F3" s="224"/>
      <c r="G3" s="221"/>
      <c r="H3" s="221"/>
      <c r="I3" s="221"/>
    </row>
    <row r="4" spans="1:25" ht="30" customHeight="1" x14ac:dyDescent="0.2">
      <c r="A4" s="487" t="s">
        <v>59</v>
      </c>
      <c r="B4" s="488"/>
      <c r="C4" s="188">
        <v>2013</v>
      </c>
      <c r="D4" s="188">
        <v>2014</v>
      </c>
      <c r="E4" s="188">
        <v>2015</v>
      </c>
      <c r="F4" s="188">
        <v>2017</v>
      </c>
      <c r="G4" s="188">
        <v>2018</v>
      </c>
      <c r="H4" s="191"/>
      <c r="I4" s="191"/>
      <c r="J4" s="191"/>
      <c r="K4" s="191"/>
      <c r="L4" s="191"/>
      <c r="M4" s="191"/>
      <c r="N4" s="191"/>
    </row>
    <row r="5" spans="1:25" ht="5.0999999999999996" customHeight="1" x14ac:dyDescent="0.2">
      <c r="A5" s="481"/>
      <c r="B5" s="481"/>
      <c r="C5" s="191"/>
      <c r="D5" s="191"/>
      <c r="E5" s="191"/>
      <c r="F5" s="225"/>
      <c r="H5" s="225"/>
      <c r="I5" s="225"/>
      <c r="J5" s="235"/>
      <c r="K5" s="219"/>
      <c r="L5" s="219"/>
      <c r="M5" s="219"/>
      <c r="N5" s="225"/>
    </row>
    <row r="6" spans="1:25" ht="27" customHeight="1" x14ac:dyDescent="0.2">
      <c r="A6" s="489" t="s">
        <v>224</v>
      </c>
      <c r="B6" s="489"/>
      <c r="C6" s="226">
        <v>1368283.8343499999</v>
      </c>
      <c r="D6" s="226">
        <v>1182302.3046699974</v>
      </c>
      <c r="E6" s="226">
        <v>982265.94378999854</v>
      </c>
      <c r="F6" s="227">
        <v>875635.14036000101</v>
      </c>
      <c r="G6" s="227">
        <v>1138706</v>
      </c>
      <c r="H6" s="226"/>
      <c r="I6" s="227"/>
      <c r="J6" s="227"/>
      <c r="K6" s="227"/>
      <c r="L6" s="227"/>
      <c r="M6" s="227"/>
      <c r="N6" s="227"/>
    </row>
    <row r="7" spans="1:25" ht="27" customHeight="1" x14ac:dyDescent="0.2">
      <c r="A7" s="479" t="s">
        <v>26</v>
      </c>
      <c r="B7" s="480"/>
      <c r="C7" s="228">
        <v>20310.609389999991</v>
      </c>
      <c r="D7" s="228">
        <v>10802.703609999997</v>
      </c>
      <c r="E7" s="228">
        <v>8585.3885900000005</v>
      </c>
      <c r="F7" s="229">
        <v>10855</v>
      </c>
      <c r="G7" s="229">
        <v>40237.704559999969</v>
      </c>
      <c r="H7" s="228"/>
      <c r="I7" s="229"/>
      <c r="J7" s="229"/>
      <c r="K7" s="229"/>
      <c r="L7" s="229"/>
      <c r="M7" s="229"/>
      <c r="N7" s="229"/>
    </row>
    <row r="8" spans="1:25" ht="27" customHeight="1" x14ac:dyDescent="0.2">
      <c r="A8" s="481" t="s">
        <v>330</v>
      </c>
      <c r="B8" s="481"/>
      <c r="C8" s="228">
        <v>1319700.72597</v>
      </c>
      <c r="D8" s="228">
        <v>1139190.5303199973</v>
      </c>
      <c r="E8" s="228">
        <v>947986.73359999852</v>
      </c>
      <c r="F8" s="229">
        <v>860452.60382000101</v>
      </c>
      <c r="G8" s="229">
        <v>1066452.3711199991</v>
      </c>
      <c r="H8" s="228"/>
      <c r="I8" s="229"/>
      <c r="J8" s="229"/>
      <c r="K8" s="229"/>
      <c r="L8" s="229"/>
      <c r="M8" s="229"/>
      <c r="N8" s="229"/>
      <c r="Y8" s="218"/>
    </row>
    <row r="9" spans="1:25" ht="27" customHeight="1" x14ac:dyDescent="0.2">
      <c r="A9" s="481" t="s">
        <v>186</v>
      </c>
      <c r="B9" s="481"/>
      <c r="C9" s="228">
        <v>28272.49899</v>
      </c>
      <c r="D9" s="228">
        <v>31166.079439999994</v>
      </c>
      <c r="E9" s="228">
        <v>21560.870199999998</v>
      </c>
      <c r="F9" s="229">
        <v>2057.1120000000001</v>
      </c>
      <c r="G9" s="229" t="s">
        <v>17</v>
      </c>
      <c r="H9" s="228"/>
      <c r="I9" s="229"/>
      <c r="J9" s="229"/>
      <c r="K9" s="229"/>
      <c r="L9" s="229"/>
      <c r="M9" s="229"/>
      <c r="N9" s="229"/>
    </row>
    <row r="10" spans="1:25" ht="27" customHeight="1" x14ac:dyDescent="0.2">
      <c r="A10" s="481" t="s">
        <v>187</v>
      </c>
      <c r="B10" s="481"/>
      <c r="C10" s="228">
        <v>0</v>
      </c>
      <c r="D10" s="228">
        <v>1142.9913000000001</v>
      </c>
      <c r="E10" s="228">
        <v>4042.9513999999999</v>
      </c>
      <c r="F10" s="229">
        <v>1868.0727199999999</v>
      </c>
      <c r="G10" s="229" t="s">
        <v>17</v>
      </c>
      <c r="H10" s="228"/>
      <c r="I10" s="229"/>
      <c r="J10" s="229"/>
      <c r="K10" s="229"/>
      <c r="L10" s="229"/>
      <c r="M10" s="229"/>
      <c r="N10" s="229"/>
    </row>
    <row r="11" spans="1:25" ht="27" customHeight="1" x14ac:dyDescent="0.2">
      <c r="A11" s="481" t="s">
        <v>188</v>
      </c>
      <c r="B11" s="481"/>
      <c r="C11" s="228" t="s">
        <v>17</v>
      </c>
      <c r="D11" s="228">
        <v>0</v>
      </c>
      <c r="E11" s="230">
        <v>90</v>
      </c>
      <c r="F11" s="229">
        <v>402</v>
      </c>
      <c r="G11" s="229">
        <v>74.175449999999998</v>
      </c>
      <c r="H11" s="228"/>
      <c r="I11" s="229"/>
      <c r="J11" s="229"/>
      <c r="K11" s="229"/>
      <c r="L11" s="229"/>
      <c r="M11" s="229"/>
      <c r="N11" s="229"/>
    </row>
    <row r="12" spans="1:25" ht="5.0999999999999996" customHeight="1" x14ac:dyDescent="0.2">
      <c r="A12" s="485"/>
      <c r="B12" s="485"/>
      <c r="C12" s="231"/>
      <c r="D12" s="231"/>
      <c r="E12" s="232"/>
      <c r="F12" s="231"/>
      <c r="G12" s="231"/>
      <c r="H12" s="286"/>
      <c r="I12" s="233"/>
      <c r="J12" s="286"/>
      <c r="K12" s="286"/>
      <c r="L12" s="287"/>
      <c r="M12" s="286"/>
      <c r="N12" s="286"/>
    </row>
    <row r="13" spans="1:25" ht="11.1" customHeight="1" x14ac:dyDescent="0.15">
      <c r="A13" s="234"/>
      <c r="C13" s="236"/>
      <c r="D13" s="236"/>
      <c r="E13" s="236"/>
      <c r="F13" s="236"/>
      <c r="G13" s="118" t="s">
        <v>193</v>
      </c>
      <c r="H13" s="118"/>
      <c r="I13" s="233"/>
      <c r="J13" s="69"/>
    </row>
    <row r="14" spans="1:25" ht="13.5" customHeight="1" x14ac:dyDescent="0.25">
      <c r="A14" s="477" t="str">
        <f>A1</f>
        <v>17.4  PERÚ: CRÉDITOS DEL FONDO MIVIVIENDA, SEGÚN PROGRAMA, 2013- 2023</v>
      </c>
      <c r="B14" s="477"/>
      <c r="C14" s="477"/>
      <c r="D14" s="477"/>
      <c r="E14" s="477"/>
      <c r="F14" s="477"/>
      <c r="G14" s="477"/>
      <c r="I14" s="233"/>
      <c r="J14" s="69"/>
    </row>
    <row r="15" spans="1:25" ht="12.75" customHeight="1" x14ac:dyDescent="0.2">
      <c r="A15" s="222" t="s">
        <v>230</v>
      </c>
      <c r="B15" s="219"/>
      <c r="C15" s="220"/>
      <c r="D15" s="124"/>
      <c r="E15" s="124"/>
      <c r="F15" s="221"/>
      <c r="G15" s="221"/>
      <c r="H15" s="221"/>
      <c r="I15" s="233"/>
      <c r="J15" s="69"/>
    </row>
    <row r="16" spans="1:25" ht="9" customHeight="1" x14ac:dyDescent="0.2">
      <c r="A16" s="223"/>
      <c r="B16" s="219"/>
      <c r="C16" s="220"/>
      <c r="D16" s="220"/>
      <c r="E16" s="220"/>
      <c r="F16" s="224"/>
      <c r="G16" s="118" t="s">
        <v>244</v>
      </c>
      <c r="H16" s="118"/>
      <c r="I16" s="233"/>
      <c r="J16" s="69"/>
    </row>
    <row r="17" spans="1:23" ht="30" customHeight="1" x14ac:dyDescent="0.2">
      <c r="A17" s="487" t="s">
        <v>59</v>
      </c>
      <c r="B17" s="488"/>
      <c r="C17" s="188">
        <v>2019</v>
      </c>
      <c r="D17" s="188">
        <v>2020</v>
      </c>
      <c r="E17" s="188">
        <v>2021</v>
      </c>
      <c r="F17" s="188">
        <v>2022</v>
      </c>
      <c r="G17" s="188">
        <v>2023</v>
      </c>
      <c r="H17" s="191"/>
      <c r="I17" s="237"/>
    </row>
    <row r="18" spans="1:23" ht="3.95" customHeight="1" x14ac:dyDescent="0.2">
      <c r="A18" s="481"/>
      <c r="B18" s="481"/>
      <c r="D18" s="219"/>
      <c r="E18" s="219"/>
      <c r="F18" s="219"/>
      <c r="G18" s="225"/>
      <c r="H18" s="225"/>
      <c r="I18" s="233"/>
      <c r="J18" s="69"/>
    </row>
    <row r="19" spans="1:23" ht="27" customHeight="1" x14ac:dyDescent="0.2">
      <c r="A19" s="489" t="s">
        <v>224</v>
      </c>
      <c r="B19" s="489"/>
      <c r="C19" s="227">
        <v>1684468.9694900005</v>
      </c>
      <c r="D19" s="227">
        <v>1178963</v>
      </c>
      <c r="E19" s="227">
        <v>1791084.7675900008</v>
      </c>
      <c r="F19" s="227">
        <v>2245809.7051899973</v>
      </c>
      <c r="G19" s="227">
        <v>2074813.526649999</v>
      </c>
      <c r="H19" s="227"/>
      <c r="I19" s="233"/>
      <c r="J19" s="69"/>
    </row>
    <row r="20" spans="1:23" ht="27" customHeight="1" x14ac:dyDescent="0.2">
      <c r="A20" s="479" t="s">
        <v>26</v>
      </c>
      <c r="B20" s="480"/>
      <c r="C20" s="229">
        <v>62852.94885999999</v>
      </c>
      <c r="D20" s="229">
        <v>27984</v>
      </c>
      <c r="E20" s="229">
        <v>54828.392560000008</v>
      </c>
      <c r="F20" s="229">
        <v>40959.529099999985</v>
      </c>
      <c r="G20" s="229">
        <v>26293.290579999997</v>
      </c>
      <c r="H20" s="229"/>
      <c r="I20" s="233"/>
      <c r="J20" s="69"/>
    </row>
    <row r="21" spans="1:23" ht="27" customHeight="1" x14ac:dyDescent="0.2">
      <c r="A21" s="481" t="s">
        <v>330</v>
      </c>
      <c r="B21" s="481"/>
      <c r="C21" s="229">
        <v>1621616.0206300006</v>
      </c>
      <c r="D21" s="229">
        <v>1150979</v>
      </c>
      <c r="E21" s="229">
        <v>1736256.3750300007</v>
      </c>
      <c r="F21" s="229">
        <v>2204850.1760899974</v>
      </c>
      <c r="G21" s="229">
        <v>2048520.2360699989</v>
      </c>
      <c r="H21" s="229"/>
      <c r="I21" s="238"/>
      <c r="J21" s="217"/>
    </row>
    <row r="22" spans="1:23" ht="27" customHeight="1" x14ac:dyDescent="0.15">
      <c r="A22" s="481" t="s">
        <v>186</v>
      </c>
      <c r="B22" s="481"/>
      <c r="C22" s="229" t="s">
        <v>17</v>
      </c>
      <c r="D22" s="229" t="s">
        <v>17</v>
      </c>
      <c r="E22" s="229" t="s">
        <v>17</v>
      </c>
      <c r="F22" s="229" t="s">
        <v>17</v>
      </c>
      <c r="G22" s="229" t="s">
        <v>17</v>
      </c>
      <c r="H22" s="229"/>
      <c r="I22" s="233"/>
      <c r="J22" s="69"/>
      <c r="P22" s="234"/>
      <c r="Q22" s="235"/>
      <c r="R22" s="236"/>
      <c r="S22" s="236"/>
      <c r="T22" s="236"/>
      <c r="U22" s="236"/>
      <c r="V22" s="235"/>
      <c r="W22" s="233"/>
    </row>
    <row r="23" spans="1:23" ht="27" customHeight="1" x14ac:dyDescent="0.15">
      <c r="A23" s="481" t="s">
        <v>187</v>
      </c>
      <c r="B23" s="481"/>
      <c r="C23" s="229" t="s">
        <v>17</v>
      </c>
      <c r="D23" s="229" t="s">
        <v>17</v>
      </c>
      <c r="E23" s="229" t="s">
        <v>17</v>
      </c>
      <c r="F23" s="229" t="s">
        <v>17</v>
      </c>
      <c r="G23" s="229" t="s">
        <v>17</v>
      </c>
      <c r="H23" s="229"/>
      <c r="I23" s="233"/>
      <c r="J23" s="69"/>
      <c r="P23" s="239"/>
      <c r="Q23" s="235"/>
      <c r="R23" s="236"/>
      <c r="S23" s="236"/>
      <c r="T23" s="236"/>
      <c r="U23" s="236"/>
      <c r="V23" s="235"/>
      <c r="W23" s="233"/>
    </row>
    <row r="24" spans="1:23" ht="27" customHeight="1" x14ac:dyDescent="0.15">
      <c r="A24" s="481" t="s">
        <v>188</v>
      </c>
      <c r="B24" s="481"/>
      <c r="C24" s="229" t="s">
        <v>17</v>
      </c>
      <c r="D24" s="229" t="s">
        <v>17</v>
      </c>
      <c r="E24" s="229" t="s">
        <v>17</v>
      </c>
      <c r="F24" s="229" t="s">
        <v>17</v>
      </c>
      <c r="G24" s="229" t="s">
        <v>17</v>
      </c>
      <c r="H24" s="229"/>
      <c r="I24" s="233"/>
      <c r="J24" s="69"/>
      <c r="P24" s="240"/>
      <c r="Q24" s="235"/>
      <c r="R24" s="236"/>
      <c r="S24" s="236"/>
      <c r="T24" s="236"/>
      <c r="U24" s="236"/>
      <c r="V24" s="235"/>
      <c r="W24" s="233"/>
    </row>
    <row r="25" spans="1:23" ht="5.0999999999999996" customHeight="1" x14ac:dyDescent="0.2">
      <c r="A25" s="485"/>
      <c r="B25" s="485"/>
      <c r="C25" s="231"/>
      <c r="D25" s="231"/>
      <c r="E25" s="232"/>
      <c r="F25" s="231"/>
      <c r="G25" s="231"/>
      <c r="H25" s="286"/>
      <c r="I25" s="233"/>
      <c r="J25" s="69"/>
    </row>
    <row r="26" spans="1:23" ht="9" customHeight="1" x14ac:dyDescent="0.2">
      <c r="A26" s="486" t="s">
        <v>316</v>
      </c>
      <c r="B26" s="486"/>
      <c r="C26" s="486"/>
      <c r="D26" s="486"/>
      <c r="E26" s="486"/>
      <c r="F26" s="486"/>
      <c r="G26" s="486"/>
      <c r="I26" s="233"/>
      <c r="J26" s="69"/>
    </row>
    <row r="27" spans="1:23" ht="9" customHeight="1" x14ac:dyDescent="0.2">
      <c r="A27" s="460" t="s">
        <v>318</v>
      </c>
      <c r="B27" s="460"/>
      <c r="C27" s="460"/>
      <c r="D27" s="460"/>
      <c r="E27" s="460"/>
      <c r="F27" s="460"/>
      <c r="G27" s="460"/>
      <c r="I27" s="233"/>
      <c r="J27" s="69"/>
    </row>
    <row r="28" spans="1:23" ht="14.25" customHeight="1" x14ac:dyDescent="0.2">
      <c r="A28" s="211"/>
      <c r="G28" s="241"/>
      <c r="H28" s="241"/>
      <c r="I28" s="233"/>
      <c r="J28" s="69"/>
    </row>
    <row r="29" spans="1:23" s="18" customFormat="1" ht="11.1" customHeight="1" x14ac:dyDescent="0.15">
      <c r="A29" s="240"/>
      <c r="B29" s="249"/>
      <c r="C29" s="249"/>
      <c r="D29" s="249"/>
      <c r="E29" s="249"/>
      <c r="F29" s="249"/>
      <c r="G29" s="249"/>
      <c r="H29" s="249"/>
      <c r="I29" s="249"/>
    </row>
    <row r="30" spans="1:23" s="18" customFormat="1" ht="11.1" customHeight="1" x14ac:dyDescent="0.2">
      <c r="A30" s="270"/>
      <c r="B30" s="249"/>
      <c r="C30" s="249"/>
      <c r="D30" s="249"/>
      <c r="E30" s="249"/>
      <c r="F30" s="249"/>
      <c r="G30" s="249"/>
      <c r="H30" s="249"/>
      <c r="I30" s="249"/>
    </row>
    <row r="31" spans="1:23" s="18" customFormat="1" ht="11.1" customHeight="1" x14ac:dyDescent="0.2">
      <c r="A31" s="270"/>
      <c r="B31" s="249"/>
      <c r="C31" s="249"/>
      <c r="D31" s="249"/>
      <c r="E31" s="249"/>
      <c r="F31" s="249"/>
      <c r="G31" s="249"/>
      <c r="H31" s="249"/>
      <c r="I31" s="249"/>
    </row>
    <row r="32" spans="1:23" ht="13.5" hidden="1" customHeight="1" x14ac:dyDescent="0.2">
      <c r="I32" s="233"/>
    </row>
    <row r="33" spans="1:11" ht="13.5" hidden="1" customHeight="1" x14ac:dyDescent="0.2">
      <c r="B33" s="209"/>
      <c r="C33" s="271"/>
      <c r="D33" s="271"/>
      <c r="E33" s="272"/>
      <c r="F33" s="271"/>
      <c r="G33" s="271"/>
      <c r="H33" s="271"/>
      <c r="I33" s="233"/>
    </row>
    <row r="34" spans="1:11" ht="13.5" x14ac:dyDescent="0.2">
      <c r="A34" s="273"/>
      <c r="B34" s="274"/>
      <c r="C34" s="274"/>
      <c r="D34" s="274"/>
      <c r="E34" s="274"/>
      <c r="F34" s="274"/>
      <c r="G34" s="275"/>
      <c r="H34" s="275"/>
      <c r="I34" s="233"/>
      <c r="J34" s="112"/>
    </row>
    <row r="35" spans="1:11" x14ac:dyDescent="0.2">
      <c r="A35" s="482"/>
      <c r="B35" s="482"/>
      <c r="C35" s="482"/>
      <c r="D35" s="482"/>
      <c r="E35" s="482"/>
      <c r="F35" s="482"/>
      <c r="G35" s="482"/>
      <c r="H35" s="289"/>
      <c r="J35" s="115"/>
      <c r="K35" s="109"/>
    </row>
    <row r="36" spans="1:11" x14ac:dyDescent="0.2">
      <c r="A36" s="483"/>
      <c r="B36" s="483"/>
      <c r="C36" s="483"/>
      <c r="D36" s="483"/>
      <c r="E36" s="483"/>
      <c r="F36" s="483"/>
      <c r="G36" s="483"/>
      <c r="H36" s="290"/>
      <c r="J36" s="116"/>
      <c r="K36" s="110"/>
    </row>
    <row r="37" spans="1:11" x14ac:dyDescent="0.15">
      <c r="A37" s="484"/>
      <c r="B37" s="484"/>
      <c r="C37" s="484"/>
      <c r="D37" s="484"/>
      <c r="E37" s="484"/>
      <c r="F37" s="484"/>
      <c r="G37" s="484"/>
      <c r="H37" s="291"/>
      <c r="J37" s="117"/>
      <c r="K37" s="110"/>
    </row>
    <row r="38" spans="1:11" x14ac:dyDescent="0.2">
      <c r="A38" s="478"/>
      <c r="B38" s="478"/>
      <c r="C38" s="478"/>
      <c r="D38" s="478"/>
      <c r="E38" s="478"/>
      <c r="F38" s="478"/>
      <c r="G38" s="478"/>
      <c r="H38" s="273"/>
      <c r="J38" s="112"/>
      <c r="K38" s="111"/>
    </row>
  </sheetData>
  <mergeCells count="25">
    <mergeCell ref="A6:B6"/>
    <mergeCell ref="A7:B7"/>
    <mergeCell ref="A8:B8"/>
    <mergeCell ref="A9:B9"/>
    <mergeCell ref="A19:B19"/>
    <mergeCell ref="A18:B18"/>
    <mergeCell ref="A10:B10"/>
    <mergeCell ref="A11:B11"/>
    <mergeCell ref="A12:B12"/>
    <mergeCell ref="A1:G1"/>
    <mergeCell ref="A14:G14"/>
    <mergeCell ref="A38:G38"/>
    <mergeCell ref="A20:B20"/>
    <mergeCell ref="A21:B21"/>
    <mergeCell ref="A35:G35"/>
    <mergeCell ref="A36:G36"/>
    <mergeCell ref="A37:G37"/>
    <mergeCell ref="A22:B22"/>
    <mergeCell ref="A23:B23"/>
    <mergeCell ref="A24:B24"/>
    <mergeCell ref="A25:B25"/>
    <mergeCell ref="A26:G26"/>
    <mergeCell ref="A5:B5"/>
    <mergeCell ref="A17:B17"/>
    <mergeCell ref="A4:B4"/>
  </mergeCells>
  <printOptions horizontalCentered="1"/>
  <pageMargins left="1.1811023622047245" right="0.98425196850393704" top="0.98425196850393704" bottom="0.98425196850393704" header="0" footer="0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S173"/>
  <sheetViews>
    <sheetView showGridLines="0" zoomScaleNormal="100" zoomScaleSheetLayoutView="100" workbookViewId="0">
      <selection sqref="A1:G1"/>
    </sheetView>
  </sheetViews>
  <sheetFormatPr baseColWidth="10" defaultColWidth="7.140625" defaultRowHeight="9" x14ac:dyDescent="0.2"/>
  <cols>
    <col min="1" max="1" width="16.42578125" style="235" customWidth="1"/>
    <col min="2" max="2" width="9" style="235" customWidth="1"/>
    <col min="3" max="8" width="11.7109375" style="235" customWidth="1"/>
    <col min="9" max="9" width="7.28515625" style="235" bestFit="1" customWidth="1"/>
    <col min="10" max="10" width="7.28515625" style="26" customWidth="1"/>
    <col min="11" max="11" width="14.5703125" style="26" customWidth="1"/>
    <col min="12" max="17" width="11.7109375" style="26" customWidth="1"/>
    <col min="18" max="243" width="7.140625" style="26"/>
    <col min="244" max="244" width="25.28515625" style="26" customWidth="1"/>
    <col min="245" max="249" width="7.85546875" style="26" customWidth="1"/>
    <col min="250" max="499" width="7.140625" style="26"/>
    <col min="500" max="500" width="25.28515625" style="26" customWidth="1"/>
    <col min="501" max="505" width="7.85546875" style="26" customWidth="1"/>
    <col min="506" max="755" width="7.140625" style="26"/>
    <col min="756" max="756" width="25.28515625" style="26" customWidth="1"/>
    <col min="757" max="761" width="7.85546875" style="26" customWidth="1"/>
    <col min="762" max="1011" width="7.140625" style="26"/>
    <col min="1012" max="1012" width="25.28515625" style="26" customWidth="1"/>
    <col min="1013" max="1017" width="7.85546875" style="26" customWidth="1"/>
    <col min="1018" max="1267" width="7.140625" style="26"/>
    <col min="1268" max="1268" width="25.28515625" style="26" customWidth="1"/>
    <col min="1269" max="1273" width="7.85546875" style="26" customWidth="1"/>
    <col min="1274" max="1523" width="7.140625" style="26"/>
    <col min="1524" max="1524" width="25.28515625" style="26" customWidth="1"/>
    <col min="1525" max="1529" width="7.85546875" style="26" customWidth="1"/>
    <col min="1530" max="1779" width="7.140625" style="26"/>
    <col min="1780" max="1780" width="25.28515625" style="26" customWidth="1"/>
    <col min="1781" max="1785" width="7.85546875" style="26" customWidth="1"/>
    <col min="1786" max="2035" width="7.140625" style="26"/>
    <col min="2036" max="2036" width="25.28515625" style="26" customWidth="1"/>
    <col min="2037" max="2041" width="7.85546875" style="26" customWidth="1"/>
    <col min="2042" max="2291" width="7.140625" style="26"/>
    <col min="2292" max="2292" width="25.28515625" style="26" customWidth="1"/>
    <col min="2293" max="2297" width="7.85546875" style="26" customWidth="1"/>
    <col min="2298" max="2547" width="7.140625" style="26"/>
    <col min="2548" max="2548" width="25.28515625" style="26" customWidth="1"/>
    <col min="2549" max="2553" width="7.85546875" style="26" customWidth="1"/>
    <col min="2554" max="2803" width="7.140625" style="26"/>
    <col min="2804" max="2804" width="25.28515625" style="26" customWidth="1"/>
    <col min="2805" max="2809" width="7.85546875" style="26" customWidth="1"/>
    <col min="2810" max="3059" width="7.140625" style="26"/>
    <col min="3060" max="3060" width="25.28515625" style="26" customWidth="1"/>
    <col min="3061" max="3065" width="7.85546875" style="26" customWidth="1"/>
    <col min="3066" max="3315" width="7.140625" style="26"/>
    <col min="3316" max="3316" width="25.28515625" style="26" customWidth="1"/>
    <col min="3317" max="3321" width="7.85546875" style="26" customWidth="1"/>
    <col min="3322" max="3571" width="7.140625" style="26"/>
    <col min="3572" max="3572" width="25.28515625" style="26" customWidth="1"/>
    <col min="3573" max="3577" width="7.85546875" style="26" customWidth="1"/>
    <col min="3578" max="3827" width="7.140625" style="26"/>
    <col min="3828" max="3828" width="25.28515625" style="26" customWidth="1"/>
    <col min="3829" max="3833" width="7.85546875" style="26" customWidth="1"/>
    <col min="3834" max="4083" width="7.140625" style="26"/>
    <col min="4084" max="4084" width="25.28515625" style="26" customWidth="1"/>
    <col min="4085" max="4089" width="7.85546875" style="26" customWidth="1"/>
    <col min="4090" max="4339" width="7.140625" style="26"/>
    <col min="4340" max="4340" width="25.28515625" style="26" customWidth="1"/>
    <col min="4341" max="4345" width="7.85546875" style="26" customWidth="1"/>
    <col min="4346" max="4595" width="7.140625" style="26"/>
    <col min="4596" max="4596" width="25.28515625" style="26" customWidth="1"/>
    <col min="4597" max="4601" width="7.85546875" style="26" customWidth="1"/>
    <col min="4602" max="4851" width="7.140625" style="26"/>
    <col min="4852" max="4852" width="25.28515625" style="26" customWidth="1"/>
    <col min="4853" max="4857" width="7.85546875" style="26" customWidth="1"/>
    <col min="4858" max="5107" width="7.140625" style="26"/>
    <col min="5108" max="5108" width="25.28515625" style="26" customWidth="1"/>
    <col min="5109" max="5113" width="7.85546875" style="26" customWidth="1"/>
    <col min="5114" max="5363" width="7.140625" style="26"/>
    <col min="5364" max="5364" width="25.28515625" style="26" customWidth="1"/>
    <col min="5365" max="5369" width="7.85546875" style="26" customWidth="1"/>
    <col min="5370" max="5619" width="7.140625" style="26"/>
    <col min="5620" max="5620" width="25.28515625" style="26" customWidth="1"/>
    <col min="5621" max="5625" width="7.85546875" style="26" customWidth="1"/>
    <col min="5626" max="5875" width="7.140625" style="26"/>
    <col min="5876" max="5876" width="25.28515625" style="26" customWidth="1"/>
    <col min="5877" max="5881" width="7.85546875" style="26" customWidth="1"/>
    <col min="5882" max="6131" width="7.140625" style="26"/>
    <col min="6132" max="6132" width="25.28515625" style="26" customWidth="1"/>
    <col min="6133" max="6137" width="7.85546875" style="26" customWidth="1"/>
    <col min="6138" max="6387" width="7.140625" style="26"/>
    <col min="6388" max="6388" width="25.28515625" style="26" customWidth="1"/>
    <col min="6389" max="6393" width="7.85546875" style="26" customWidth="1"/>
    <col min="6394" max="6643" width="7.140625" style="26"/>
    <col min="6644" max="6644" width="25.28515625" style="26" customWidth="1"/>
    <col min="6645" max="6649" width="7.85546875" style="26" customWidth="1"/>
    <col min="6650" max="6899" width="7.140625" style="26"/>
    <col min="6900" max="6900" width="25.28515625" style="26" customWidth="1"/>
    <col min="6901" max="6905" width="7.85546875" style="26" customWidth="1"/>
    <col min="6906" max="7155" width="7.140625" style="26"/>
    <col min="7156" max="7156" width="25.28515625" style="26" customWidth="1"/>
    <col min="7157" max="7161" width="7.85546875" style="26" customWidth="1"/>
    <col min="7162" max="7411" width="7.140625" style="26"/>
    <col min="7412" max="7412" width="25.28515625" style="26" customWidth="1"/>
    <col min="7413" max="7417" width="7.85546875" style="26" customWidth="1"/>
    <col min="7418" max="7667" width="7.140625" style="26"/>
    <col min="7668" max="7668" width="25.28515625" style="26" customWidth="1"/>
    <col min="7669" max="7673" width="7.85546875" style="26" customWidth="1"/>
    <col min="7674" max="7923" width="7.140625" style="26"/>
    <col min="7924" max="7924" width="25.28515625" style="26" customWidth="1"/>
    <col min="7925" max="7929" width="7.85546875" style="26" customWidth="1"/>
    <col min="7930" max="8179" width="7.140625" style="26"/>
    <col min="8180" max="8180" width="25.28515625" style="26" customWidth="1"/>
    <col min="8181" max="8185" width="7.85546875" style="26" customWidth="1"/>
    <col min="8186" max="8435" width="7.140625" style="26"/>
    <col min="8436" max="8436" width="25.28515625" style="26" customWidth="1"/>
    <col min="8437" max="8441" width="7.85546875" style="26" customWidth="1"/>
    <col min="8442" max="8691" width="7.140625" style="26"/>
    <col min="8692" max="8692" width="25.28515625" style="26" customWidth="1"/>
    <col min="8693" max="8697" width="7.85546875" style="26" customWidth="1"/>
    <col min="8698" max="8947" width="7.140625" style="26"/>
    <col min="8948" max="8948" width="25.28515625" style="26" customWidth="1"/>
    <col min="8949" max="8953" width="7.85546875" style="26" customWidth="1"/>
    <col min="8954" max="9203" width="7.140625" style="26"/>
    <col min="9204" max="9204" width="25.28515625" style="26" customWidth="1"/>
    <col min="9205" max="9209" width="7.85546875" style="26" customWidth="1"/>
    <col min="9210" max="9459" width="7.140625" style="26"/>
    <col min="9460" max="9460" width="25.28515625" style="26" customWidth="1"/>
    <col min="9461" max="9465" width="7.85546875" style="26" customWidth="1"/>
    <col min="9466" max="9715" width="7.140625" style="26"/>
    <col min="9716" max="9716" width="25.28515625" style="26" customWidth="1"/>
    <col min="9717" max="9721" width="7.85546875" style="26" customWidth="1"/>
    <col min="9722" max="9971" width="7.140625" style="26"/>
    <col min="9972" max="9972" width="25.28515625" style="26" customWidth="1"/>
    <col min="9973" max="9977" width="7.85546875" style="26" customWidth="1"/>
    <col min="9978" max="10227" width="7.140625" style="26"/>
    <col min="10228" max="10228" width="25.28515625" style="26" customWidth="1"/>
    <col min="10229" max="10233" width="7.85546875" style="26" customWidth="1"/>
    <col min="10234" max="10483" width="7.140625" style="26"/>
    <col min="10484" max="10484" width="25.28515625" style="26" customWidth="1"/>
    <col min="10485" max="10489" width="7.85546875" style="26" customWidth="1"/>
    <col min="10490" max="10739" width="7.140625" style="26"/>
    <col min="10740" max="10740" width="25.28515625" style="26" customWidth="1"/>
    <col min="10741" max="10745" width="7.85546875" style="26" customWidth="1"/>
    <col min="10746" max="10995" width="7.140625" style="26"/>
    <col min="10996" max="10996" width="25.28515625" style="26" customWidth="1"/>
    <col min="10997" max="11001" width="7.85546875" style="26" customWidth="1"/>
    <col min="11002" max="11251" width="7.140625" style="26"/>
    <col min="11252" max="11252" width="25.28515625" style="26" customWidth="1"/>
    <col min="11253" max="11257" width="7.85546875" style="26" customWidth="1"/>
    <col min="11258" max="11507" width="7.140625" style="26"/>
    <col min="11508" max="11508" width="25.28515625" style="26" customWidth="1"/>
    <col min="11509" max="11513" width="7.85546875" style="26" customWidth="1"/>
    <col min="11514" max="11763" width="7.140625" style="26"/>
    <col min="11764" max="11764" width="25.28515625" style="26" customWidth="1"/>
    <col min="11765" max="11769" width="7.85546875" style="26" customWidth="1"/>
    <col min="11770" max="12019" width="7.140625" style="26"/>
    <col min="12020" max="12020" width="25.28515625" style="26" customWidth="1"/>
    <col min="12021" max="12025" width="7.85546875" style="26" customWidth="1"/>
    <col min="12026" max="12275" width="7.140625" style="26"/>
    <col min="12276" max="12276" width="25.28515625" style="26" customWidth="1"/>
    <col min="12277" max="12281" width="7.85546875" style="26" customWidth="1"/>
    <col min="12282" max="12531" width="7.140625" style="26"/>
    <col min="12532" max="12532" width="25.28515625" style="26" customWidth="1"/>
    <col min="12533" max="12537" width="7.85546875" style="26" customWidth="1"/>
    <col min="12538" max="12787" width="7.140625" style="26"/>
    <col min="12788" max="12788" width="25.28515625" style="26" customWidth="1"/>
    <col min="12789" max="12793" width="7.85546875" style="26" customWidth="1"/>
    <col min="12794" max="13043" width="7.140625" style="26"/>
    <col min="13044" max="13044" width="25.28515625" style="26" customWidth="1"/>
    <col min="13045" max="13049" width="7.85546875" style="26" customWidth="1"/>
    <col min="13050" max="13299" width="7.140625" style="26"/>
    <col min="13300" max="13300" width="25.28515625" style="26" customWidth="1"/>
    <col min="13301" max="13305" width="7.85546875" style="26" customWidth="1"/>
    <col min="13306" max="13555" width="7.140625" style="26"/>
    <col min="13556" max="13556" width="25.28515625" style="26" customWidth="1"/>
    <col min="13557" max="13561" width="7.85546875" style="26" customWidth="1"/>
    <col min="13562" max="13811" width="7.140625" style="26"/>
    <col min="13812" max="13812" width="25.28515625" style="26" customWidth="1"/>
    <col min="13813" max="13817" width="7.85546875" style="26" customWidth="1"/>
    <col min="13818" max="14067" width="7.140625" style="26"/>
    <col min="14068" max="14068" width="25.28515625" style="26" customWidth="1"/>
    <col min="14069" max="14073" width="7.85546875" style="26" customWidth="1"/>
    <col min="14074" max="14323" width="7.140625" style="26"/>
    <col min="14324" max="14324" width="25.28515625" style="26" customWidth="1"/>
    <col min="14325" max="14329" width="7.85546875" style="26" customWidth="1"/>
    <col min="14330" max="14579" width="7.140625" style="26"/>
    <col min="14580" max="14580" width="25.28515625" style="26" customWidth="1"/>
    <col min="14581" max="14585" width="7.85546875" style="26" customWidth="1"/>
    <col min="14586" max="14835" width="7.140625" style="26"/>
    <col min="14836" max="14836" width="25.28515625" style="26" customWidth="1"/>
    <col min="14837" max="14841" width="7.85546875" style="26" customWidth="1"/>
    <col min="14842" max="15091" width="7.140625" style="26"/>
    <col min="15092" max="15092" width="25.28515625" style="26" customWidth="1"/>
    <col min="15093" max="15097" width="7.85546875" style="26" customWidth="1"/>
    <col min="15098" max="15347" width="7.140625" style="26"/>
    <col min="15348" max="15348" width="25.28515625" style="26" customWidth="1"/>
    <col min="15349" max="15353" width="7.85546875" style="26" customWidth="1"/>
    <col min="15354" max="15603" width="7.140625" style="26"/>
    <col min="15604" max="15604" width="25.28515625" style="26" customWidth="1"/>
    <col min="15605" max="15609" width="7.85546875" style="26" customWidth="1"/>
    <col min="15610" max="15859" width="7.140625" style="26"/>
    <col min="15860" max="15860" width="25.28515625" style="26" customWidth="1"/>
    <col min="15861" max="15865" width="7.85546875" style="26" customWidth="1"/>
    <col min="15866" max="16115" width="7.140625" style="26"/>
    <col min="16116" max="16116" width="25.28515625" style="26" customWidth="1"/>
    <col min="16117" max="16121" width="7.85546875" style="26" customWidth="1"/>
    <col min="16122" max="16384" width="7.140625" style="26"/>
  </cols>
  <sheetData>
    <row r="1" spans="1:17" s="14" customFormat="1" ht="12.75" customHeight="1" x14ac:dyDescent="0.2">
      <c r="A1" s="490" t="s">
        <v>331</v>
      </c>
      <c r="B1" s="490"/>
      <c r="C1" s="490"/>
      <c r="D1" s="490"/>
      <c r="E1" s="490"/>
      <c r="F1" s="490"/>
      <c r="G1" s="490"/>
      <c r="H1" s="242"/>
      <c r="I1" s="243"/>
      <c r="K1" s="490" t="str">
        <f>A1</f>
        <v>17.5  PUNO: CRÉDITOS TOTALES DEL FONDO MIVIVIENDA POR MES, SEGÚN ÁMBITO GEOGRÁFICO, 2016 - 2023</v>
      </c>
      <c r="L1" s="490"/>
      <c r="M1" s="490"/>
      <c r="N1" s="490"/>
      <c r="O1" s="490"/>
      <c r="P1" s="490"/>
      <c r="Q1" s="490"/>
    </row>
    <row r="2" spans="1:17" s="14" customFormat="1" ht="11.25" customHeight="1" x14ac:dyDescent="0.15">
      <c r="A2" s="244" t="s">
        <v>230</v>
      </c>
      <c r="B2" s="243"/>
      <c r="C2" s="144"/>
      <c r="D2" s="144"/>
      <c r="E2" s="242"/>
      <c r="F2" s="242"/>
      <c r="G2" s="245"/>
      <c r="H2" s="245"/>
      <c r="I2" s="243"/>
      <c r="K2" s="244" t="s">
        <v>230</v>
      </c>
      <c r="Q2" s="359"/>
    </row>
    <row r="3" spans="1:17" s="18" customFormat="1" ht="9" customHeight="1" x14ac:dyDescent="0.15">
      <c r="A3" s="246"/>
      <c r="B3" s="247"/>
      <c r="C3" s="247"/>
      <c r="D3" s="247"/>
      <c r="E3" s="248"/>
      <c r="F3" s="248"/>
      <c r="G3" s="248"/>
      <c r="H3" s="248"/>
      <c r="I3" s="249"/>
      <c r="K3" s="30"/>
      <c r="Q3" s="359" t="s">
        <v>244</v>
      </c>
    </row>
    <row r="4" spans="1:17" s="31" customFormat="1" ht="30" customHeight="1" x14ac:dyDescent="0.2">
      <c r="A4" s="384" t="s">
        <v>243</v>
      </c>
      <c r="B4" s="250" t="s">
        <v>1</v>
      </c>
      <c r="C4" s="251" t="s">
        <v>2</v>
      </c>
      <c r="D4" s="251" t="s">
        <v>3</v>
      </c>
      <c r="E4" s="251" t="s">
        <v>4</v>
      </c>
      <c r="F4" s="251" t="s">
        <v>5</v>
      </c>
      <c r="G4" s="251" t="s">
        <v>6</v>
      </c>
      <c r="H4" s="254"/>
      <c r="I4" s="252"/>
      <c r="K4" s="384" t="s">
        <v>243</v>
      </c>
      <c r="L4" s="36" t="s">
        <v>7</v>
      </c>
      <c r="M4" s="36" t="s">
        <v>8</v>
      </c>
      <c r="N4" s="36" t="s">
        <v>9</v>
      </c>
      <c r="O4" s="36" t="s">
        <v>10</v>
      </c>
      <c r="P4" s="36" t="s">
        <v>11</v>
      </c>
      <c r="Q4" s="36" t="s">
        <v>12</v>
      </c>
    </row>
    <row r="5" spans="1:17" s="31" customFormat="1" ht="16.5" hidden="1" customHeight="1" x14ac:dyDescent="0.2">
      <c r="A5" s="253">
        <v>2014</v>
      </c>
      <c r="B5" s="254"/>
      <c r="C5" s="254"/>
      <c r="D5" s="254"/>
      <c r="E5" s="254"/>
      <c r="F5" s="254"/>
      <c r="G5" s="254"/>
      <c r="H5" s="254"/>
      <c r="I5" s="252"/>
      <c r="K5" s="90">
        <v>2014</v>
      </c>
      <c r="L5" s="66"/>
      <c r="M5" s="66"/>
      <c r="N5" s="66"/>
      <c r="O5" s="66"/>
      <c r="P5" s="66"/>
      <c r="Q5" s="66"/>
    </row>
    <row r="6" spans="1:17" s="31" customFormat="1" ht="16.5" hidden="1" customHeight="1" x14ac:dyDescent="0.2">
      <c r="A6" s="255" t="s">
        <v>0</v>
      </c>
      <c r="B6" s="256">
        <v>103337.31116000001</v>
      </c>
      <c r="C6" s="256">
        <v>113013.65456</v>
      </c>
      <c r="D6" s="256">
        <v>101022.03202000001</v>
      </c>
      <c r="E6" s="256">
        <v>88224.766309999992</v>
      </c>
      <c r="F6" s="256">
        <v>108259.66127999994</v>
      </c>
      <c r="G6" s="256">
        <v>93148.401319999961</v>
      </c>
      <c r="H6" s="256"/>
      <c r="I6" s="257"/>
      <c r="K6" s="32" t="s">
        <v>0</v>
      </c>
      <c r="L6" s="95">
        <v>99567.436109999995</v>
      </c>
      <c r="M6" s="95">
        <v>100041.46665000005</v>
      </c>
      <c r="N6" s="95">
        <v>98368.833850000025</v>
      </c>
      <c r="O6" s="95">
        <v>94962.154310000027</v>
      </c>
      <c r="P6" s="95">
        <v>95084.320129999993</v>
      </c>
      <c r="Q6" s="95">
        <v>87272.266970000055</v>
      </c>
    </row>
    <row r="7" spans="1:17" s="31" customFormat="1" ht="11.1" hidden="1" customHeight="1" x14ac:dyDescent="0.2">
      <c r="A7" s="196" t="s">
        <v>45</v>
      </c>
      <c r="B7" s="125">
        <v>116.7</v>
      </c>
      <c r="C7" s="125" t="s">
        <v>17</v>
      </c>
      <c r="D7" s="125">
        <v>501.00799999999998</v>
      </c>
      <c r="E7" s="125">
        <v>794.95299999999997</v>
      </c>
      <c r="F7" s="125">
        <v>764.21100000000001</v>
      </c>
      <c r="G7" s="125">
        <v>84.35</v>
      </c>
      <c r="H7" s="125"/>
      <c r="I7" s="252"/>
      <c r="K7" s="33" t="s">
        <v>45</v>
      </c>
      <c r="L7" s="96">
        <v>315.24</v>
      </c>
      <c r="M7" s="96">
        <v>154.41999999999999</v>
      </c>
      <c r="N7" s="96" t="s">
        <v>17</v>
      </c>
      <c r="O7" s="96">
        <v>150.94406000000001</v>
      </c>
      <c r="P7" s="96">
        <v>643.9</v>
      </c>
      <c r="Q7" s="96">
        <v>560.69000000000005</v>
      </c>
    </row>
    <row r="8" spans="1:17" s="31" customFormat="1" ht="11.1" hidden="1" customHeight="1" x14ac:dyDescent="0.2">
      <c r="A8" s="196" t="s">
        <v>27</v>
      </c>
      <c r="B8" s="125">
        <v>175.41117000000003</v>
      </c>
      <c r="C8" s="125">
        <v>119.29913999999999</v>
      </c>
      <c r="D8" s="125">
        <v>34.508969999999998</v>
      </c>
      <c r="E8" s="125">
        <v>198.81585999999999</v>
      </c>
      <c r="F8" s="125">
        <v>1627.4472799999999</v>
      </c>
      <c r="G8" s="125">
        <v>1363.5530000000001</v>
      </c>
      <c r="H8" s="125"/>
      <c r="I8" s="252"/>
      <c r="K8" s="33" t="s">
        <v>27</v>
      </c>
      <c r="L8" s="96">
        <v>878.54284000000007</v>
      </c>
      <c r="M8" s="96">
        <v>895.52499999999998</v>
      </c>
      <c r="N8" s="96">
        <v>783.40003999999999</v>
      </c>
      <c r="O8" s="96">
        <v>1726.925</v>
      </c>
      <c r="P8" s="96">
        <v>656.72</v>
      </c>
      <c r="Q8" s="96">
        <v>369.67500000000001</v>
      </c>
    </row>
    <row r="9" spans="1:17" s="31" customFormat="1" ht="11.1" hidden="1" customHeight="1" x14ac:dyDescent="0.2">
      <c r="A9" s="196" t="s">
        <v>28</v>
      </c>
      <c r="B9" s="125">
        <v>98</v>
      </c>
      <c r="C9" s="125">
        <v>450.6</v>
      </c>
      <c r="D9" s="125">
        <v>234</v>
      </c>
      <c r="E9" s="125" t="s">
        <v>17</v>
      </c>
      <c r="F9" s="125">
        <v>196.2</v>
      </c>
      <c r="G9" s="125">
        <v>127.4</v>
      </c>
      <c r="H9" s="125"/>
      <c r="I9" s="252"/>
      <c r="K9" s="33" t="s">
        <v>28</v>
      </c>
      <c r="L9" s="96" t="s">
        <v>17</v>
      </c>
      <c r="M9" s="96" t="s">
        <v>17</v>
      </c>
      <c r="N9" s="96">
        <v>848.68399999999997</v>
      </c>
      <c r="O9" s="96">
        <v>102.66667</v>
      </c>
      <c r="P9" s="96">
        <v>294.42</v>
      </c>
      <c r="Q9" s="96" t="s">
        <v>17</v>
      </c>
    </row>
    <row r="10" spans="1:17" s="31" customFormat="1" ht="11.1" hidden="1" customHeight="1" x14ac:dyDescent="0.2">
      <c r="A10" s="196" t="s">
        <v>29</v>
      </c>
      <c r="B10" s="125">
        <v>7418.4531200000001</v>
      </c>
      <c r="C10" s="125">
        <v>3616.6181399999996</v>
      </c>
      <c r="D10" s="125">
        <v>4716.0949199999986</v>
      </c>
      <c r="E10" s="125">
        <v>4602.7719200000001</v>
      </c>
      <c r="F10" s="125">
        <v>6420.7629100000013</v>
      </c>
      <c r="G10" s="125">
        <v>5784.3856599999999</v>
      </c>
      <c r="H10" s="125"/>
      <c r="I10" s="252"/>
      <c r="K10" s="33" t="s">
        <v>29</v>
      </c>
      <c r="L10" s="96">
        <v>5100.4339199999995</v>
      </c>
      <c r="M10" s="97">
        <v>4821.7917500000003</v>
      </c>
      <c r="N10" s="97">
        <v>4582.4650700000002</v>
      </c>
      <c r="O10" s="96">
        <v>3217.2006200000001</v>
      </c>
      <c r="P10" s="97">
        <v>3927.0025700000001</v>
      </c>
      <c r="Q10" s="97">
        <v>3447.9570000000003</v>
      </c>
    </row>
    <row r="11" spans="1:17" s="31" customFormat="1" ht="11.1" hidden="1" customHeight="1" x14ac:dyDescent="0.2">
      <c r="A11" s="196" t="s">
        <v>31</v>
      </c>
      <c r="B11" s="125">
        <v>510.73507000000001</v>
      </c>
      <c r="C11" s="125">
        <v>202.5</v>
      </c>
      <c r="D11" s="125">
        <v>558.62</v>
      </c>
      <c r="E11" s="125">
        <v>935.4</v>
      </c>
      <c r="F11" s="125">
        <v>659.57</v>
      </c>
      <c r="G11" s="125">
        <v>275.66000000000003</v>
      </c>
      <c r="H11" s="125"/>
      <c r="I11" s="252"/>
      <c r="K11" s="33" t="s">
        <v>31</v>
      </c>
      <c r="L11" s="96" t="s">
        <v>17</v>
      </c>
      <c r="M11" s="96">
        <v>98.949020000000004</v>
      </c>
      <c r="N11" s="96" t="s">
        <v>17</v>
      </c>
      <c r="O11" s="96">
        <v>490.33100000000002</v>
      </c>
      <c r="P11" s="96">
        <v>349.46</v>
      </c>
      <c r="Q11" s="96">
        <v>771.23</v>
      </c>
    </row>
    <row r="12" spans="1:17" s="31" customFormat="1" ht="11.1" hidden="1" customHeight="1" x14ac:dyDescent="0.2">
      <c r="A12" s="196" t="s">
        <v>32</v>
      </c>
      <c r="B12" s="125">
        <v>10071.371900000002</v>
      </c>
      <c r="C12" s="125">
        <v>5579.4826700000003</v>
      </c>
      <c r="D12" s="125">
        <v>6966.8797999999997</v>
      </c>
      <c r="E12" s="125">
        <v>8986.3287100000016</v>
      </c>
      <c r="F12" s="125">
        <v>8628.4798900000005</v>
      </c>
      <c r="G12" s="125">
        <v>4680.6538700000001</v>
      </c>
      <c r="H12" s="125"/>
      <c r="I12" s="252"/>
      <c r="K12" s="33" t="s">
        <v>32</v>
      </c>
      <c r="L12" s="96">
        <v>311.45</v>
      </c>
      <c r="M12" s="97">
        <v>599.1875</v>
      </c>
      <c r="N12" s="96">
        <v>150</v>
      </c>
      <c r="O12" s="96">
        <v>7119.9686300000003</v>
      </c>
      <c r="P12" s="96">
        <v>12388.21652</v>
      </c>
      <c r="Q12" s="96">
        <v>6258.8832499999999</v>
      </c>
    </row>
    <row r="13" spans="1:17" s="31" customFormat="1" ht="11.1" hidden="1" customHeight="1" x14ac:dyDescent="0.2">
      <c r="A13" s="196" t="s">
        <v>33</v>
      </c>
      <c r="B13" s="125">
        <v>780.73281000000009</v>
      </c>
      <c r="C13" s="258">
        <v>555.56703000000005</v>
      </c>
      <c r="D13" s="125">
        <v>218</v>
      </c>
      <c r="E13" s="125">
        <v>856.55</v>
      </c>
      <c r="F13" s="125">
        <v>1195.2666999999999</v>
      </c>
      <c r="G13" s="125">
        <v>627.54999999999995</v>
      </c>
      <c r="H13" s="125"/>
      <c r="I13" s="252"/>
      <c r="K13" s="33" t="s">
        <v>33</v>
      </c>
      <c r="L13" s="96">
        <v>10951.25114</v>
      </c>
      <c r="M13" s="96">
        <v>7225.481780000001</v>
      </c>
      <c r="N13" s="96">
        <v>6545.4736199999998</v>
      </c>
      <c r="O13" s="96">
        <v>455.988</v>
      </c>
      <c r="P13" s="96">
        <v>1000.17281</v>
      </c>
      <c r="Q13" s="96">
        <v>534.16600000000005</v>
      </c>
    </row>
    <row r="14" spans="1:17" s="31" customFormat="1" ht="11.1" hidden="1" customHeight="1" x14ac:dyDescent="0.2">
      <c r="A14" s="196" t="s">
        <v>34</v>
      </c>
      <c r="B14" s="125">
        <v>162</v>
      </c>
      <c r="C14" s="125">
        <v>223</v>
      </c>
      <c r="D14" s="125">
        <v>285</v>
      </c>
      <c r="E14" s="125">
        <v>731</v>
      </c>
      <c r="F14" s="125">
        <v>309.5</v>
      </c>
      <c r="G14" s="125">
        <v>504.9</v>
      </c>
      <c r="H14" s="125"/>
      <c r="I14" s="252"/>
      <c r="K14" s="33" t="s">
        <v>34</v>
      </c>
      <c r="L14" s="96">
        <v>926.75788999999997</v>
      </c>
      <c r="M14" s="96">
        <v>232.3</v>
      </c>
      <c r="N14" s="96">
        <v>1250.0429999999999</v>
      </c>
      <c r="O14" s="96" t="s">
        <v>17</v>
      </c>
      <c r="P14" s="96">
        <v>539.15</v>
      </c>
      <c r="Q14" s="96">
        <v>59</v>
      </c>
    </row>
    <row r="15" spans="1:17" s="31" customFormat="1" ht="11.1" hidden="1" customHeight="1" x14ac:dyDescent="0.2">
      <c r="A15" s="196" t="s">
        <v>35</v>
      </c>
      <c r="B15" s="125">
        <v>2793.8835099999997</v>
      </c>
      <c r="C15" s="125">
        <v>1017.0040600000001</v>
      </c>
      <c r="D15" s="125">
        <v>3189.8689599999998</v>
      </c>
      <c r="E15" s="125">
        <v>4912.6961200000005</v>
      </c>
      <c r="F15" s="125">
        <v>6296.5510000000004</v>
      </c>
      <c r="G15" s="125">
        <v>4848.0169399999995</v>
      </c>
      <c r="H15" s="125"/>
      <c r="I15" s="252"/>
      <c r="K15" s="33" t="s">
        <v>35</v>
      </c>
      <c r="L15" s="96">
        <v>987.98</v>
      </c>
      <c r="M15" s="96">
        <v>47.2</v>
      </c>
      <c r="N15" s="96">
        <v>473.3</v>
      </c>
      <c r="O15" s="96">
        <v>7262.4448500000008</v>
      </c>
      <c r="P15" s="96">
        <v>6527.0140200000005</v>
      </c>
      <c r="Q15" s="96">
        <v>5166.3242900000005</v>
      </c>
    </row>
    <row r="16" spans="1:17" s="31" customFormat="1" ht="11.1" hidden="1" customHeight="1" x14ac:dyDescent="0.2">
      <c r="A16" s="196" t="s">
        <v>36</v>
      </c>
      <c r="B16" s="125">
        <v>328.81063</v>
      </c>
      <c r="C16" s="125">
        <v>1134.99947</v>
      </c>
      <c r="D16" s="125">
        <v>1009.56092</v>
      </c>
      <c r="E16" s="125">
        <v>1669.2656399999998</v>
      </c>
      <c r="F16" s="125">
        <v>1678.885</v>
      </c>
      <c r="G16" s="125">
        <v>1770.9875</v>
      </c>
      <c r="H16" s="125"/>
      <c r="I16" s="252"/>
      <c r="K16" s="33" t="s">
        <v>36</v>
      </c>
      <c r="L16" s="96">
        <v>4138.5943600000001</v>
      </c>
      <c r="M16" s="96">
        <v>5981.2868499999995</v>
      </c>
      <c r="N16" s="96">
        <v>8922.0219899999975</v>
      </c>
      <c r="O16" s="96">
        <v>781.25</v>
      </c>
      <c r="P16" s="97">
        <v>1683.50333</v>
      </c>
      <c r="Q16" s="97">
        <v>1454.58</v>
      </c>
    </row>
    <row r="17" spans="1:19" s="31" customFormat="1" ht="11.1" hidden="1" customHeight="1" x14ac:dyDescent="0.2">
      <c r="A17" s="196" t="s">
        <v>37</v>
      </c>
      <c r="B17" s="125">
        <v>3000.8571499999998</v>
      </c>
      <c r="C17" s="125">
        <v>3208.1587200000004</v>
      </c>
      <c r="D17" s="125">
        <v>3388.9065000000001</v>
      </c>
      <c r="E17" s="125">
        <v>4841.5822699999999</v>
      </c>
      <c r="F17" s="125">
        <v>4850.4736199999998</v>
      </c>
      <c r="G17" s="125">
        <v>3160.5903200000002</v>
      </c>
      <c r="H17" s="125"/>
      <c r="I17" s="252"/>
      <c r="K17" s="33" t="s">
        <v>37</v>
      </c>
      <c r="L17" s="96">
        <v>1234.3085000000001</v>
      </c>
      <c r="M17" s="96">
        <v>1431.0441599999999</v>
      </c>
      <c r="N17" s="96">
        <v>1562.3007500000001</v>
      </c>
      <c r="O17" s="96">
        <v>6214.8062100000006</v>
      </c>
      <c r="P17" s="97">
        <v>4116.4152999999997</v>
      </c>
      <c r="Q17" s="97">
        <v>4660.1222099999995</v>
      </c>
    </row>
    <row r="18" spans="1:19" s="31" customFormat="1" ht="11.1" hidden="1" customHeight="1" x14ac:dyDescent="0.2">
      <c r="A18" s="196" t="s">
        <v>38</v>
      </c>
      <c r="B18" s="125">
        <v>5935.2585600000002</v>
      </c>
      <c r="C18" s="258">
        <v>3862.9102799999996</v>
      </c>
      <c r="D18" s="125">
        <v>5323.6886599999989</v>
      </c>
      <c r="E18" s="125">
        <v>4917.5056799999993</v>
      </c>
      <c r="F18" s="125">
        <v>4523.5657000000001</v>
      </c>
      <c r="G18" s="125">
        <v>3941.3444500000001</v>
      </c>
      <c r="H18" s="125"/>
      <c r="I18" s="252"/>
      <c r="K18" s="33" t="s">
        <v>38</v>
      </c>
      <c r="L18" s="96">
        <v>4074.2090400000002</v>
      </c>
      <c r="M18" s="97">
        <v>4427.71137</v>
      </c>
      <c r="N18" s="97">
        <v>3932.0926799999997</v>
      </c>
      <c r="O18" s="96">
        <v>8705.8936899999972</v>
      </c>
      <c r="P18" s="97">
        <v>5954.7832700000008</v>
      </c>
      <c r="Q18" s="97">
        <v>6260.2814599999983</v>
      </c>
    </row>
    <row r="19" spans="1:19" s="31" customFormat="1" ht="11.1" hidden="1" customHeight="1" x14ac:dyDescent="0.2">
      <c r="A19" s="196" t="s">
        <v>39</v>
      </c>
      <c r="B19" s="125">
        <v>74941.047890000002</v>
      </c>
      <c r="C19" s="258">
        <v>43821.241629999997</v>
      </c>
      <c r="D19" s="125">
        <v>65111.177129999982</v>
      </c>
      <c r="E19" s="125">
        <v>88344.797610000052</v>
      </c>
      <c r="F19" s="125">
        <v>86450.664980000016</v>
      </c>
      <c r="G19" s="125">
        <v>55564.139420000014</v>
      </c>
      <c r="H19" s="125"/>
      <c r="I19" s="252"/>
      <c r="K19" s="33" t="s">
        <v>39</v>
      </c>
      <c r="L19" s="96">
        <v>6824.0185799999999</v>
      </c>
      <c r="M19" s="97">
        <v>5827.35005</v>
      </c>
      <c r="N19" s="97">
        <v>5646.9668900000006</v>
      </c>
      <c r="O19" s="96">
        <v>78482.572220000002</v>
      </c>
      <c r="P19" s="96">
        <v>87161.008479999946</v>
      </c>
      <c r="Q19" s="96">
        <v>70894.484879999989</v>
      </c>
    </row>
    <row r="20" spans="1:19" s="31" customFormat="1" ht="11.1" hidden="1" customHeight="1" x14ac:dyDescent="0.2">
      <c r="A20" s="196" t="s">
        <v>48</v>
      </c>
      <c r="B20" s="125">
        <v>108.65</v>
      </c>
      <c r="C20" s="258">
        <v>532.96050000000002</v>
      </c>
      <c r="D20" s="125">
        <v>246.5</v>
      </c>
      <c r="E20" s="125">
        <v>766.3</v>
      </c>
      <c r="F20" s="125">
        <v>501.12900000000002</v>
      </c>
      <c r="G20" s="125">
        <v>498.1</v>
      </c>
      <c r="H20" s="125"/>
      <c r="I20" s="252"/>
      <c r="K20" s="33" t="s">
        <v>48</v>
      </c>
      <c r="L20" s="96">
        <v>76919.738100000017</v>
      </c>
      <c r="M20" s="96">
        <v>89220.084310000006</v>
      </c>
      <c r="N20" s="96">
        <v>91122.61311999998</v>
      </c>
      <c r="O20" s="96">
        <v>404.38600000000002</v>
      </c>
      <c r="P20" s="96">
        <v>65.099999999999994</v>
      </c>
      <c r="Q20" s="96">
        <v>243</v>
      </c>
    </row>
    <row r="21" spans="1:19" s="31" customFormat="1" ht="12.75" hidden="1" customHeight="1" x14ac:dyDescent="0.2">
      <c r="A21" s="196" t="s">
        <v>42</v>
      </c>
      <c r="B21" s="125">
        <v>3316.6348800000005</v>
      </c>
      <c r="C21" s="125">
        <v>3085.3144700000007</v>
      </c>
      <c r="D21" s="125">
        <v>4703.9979400000002</v>
      </c>
      <c r="E21" s="125">
        <v>4887.2827400000006</v>
      </c>
      <c r="F21" s="125">
        <v>4058.03368</v>
      </c>
      <c r="G21" s="125">
        <v>3035.2115700000004</v>
      </c>
      <c r="H21" s="125"/>
      <c r="I21" s="252"/>
      <c r="K21" s="33" t="s">
        <v>42</v>
      </c>
      <c r="L21" s="96">
        <v>21.202529999999999</v>
      </c>
      <c r="M21" s="96">
        <v>334.4</v>
      </c>
      <c r="N21" s="96">
        <v>49.253260000000004</v>
      </c>
      <c r="O21" s="96" t="s">
        <v>17</v>
      </c>
      <c r="P21" s="96" t="s">
        <v>17</v>
      </c>
      <c r="Q21" s="96" t="s">
        <v>17</v>
      </c>
    </row>
    <row r="22" spans="1:19" s="31" customFormat="1" ht="9.9499999999999993" hidden="1" customHeight="1" x14ac:dyDescent="0.2">
      <c r="A22" s="168" t="s">
        <v>43</v>
      </c>
      <c r="B22" s="125">
        <v>0</v>
      </c>
      <c r="C22" s="125">
        <v>1643.8</v>
      </c>
      <c r="D22" s="125">
        <v>0</v>
      </c>
      <c r="E22" s="125">
        <v>140</v>
      </c>
      <c r="F22" s="125">
        <v>818.3</v>
      </c>
      <c r="G22" s="125">
        <v>428.8</v>
      </c>
      <c r="H22" s="125"/>
      <c r="I22" s="252"/>
      <c r="K22" s="34" t="s">
        <v>43</v>
      </c>
      <c r="L22" s="96">
        <v>353.20090000000005</v>
      </c>
      <c r="M22" s="96">
        <v>352.9</v>
      </c>
      <c r="N22" s="96">
        <v>100.5</v>
      </c>
      <c r="O22" s="96">
        <v>407.8</v>
      </c>
      <c r="P22" s="96">
        <v>967.8</v>
      </c>
      <c r="Q22" s="96">
        <v>992.8</v>
      </c>
    </row>
    <row r="23" spans="1:19" s="31" customFormat="1" ht="11.1" hidden="1" customHeight="1" x14ac:dyDescent="0.2">
      <c r="A23" s="168" t="s">
        <v>44</v>
      </c>
      <c r="B23" s="125">
        <v>477.28250000000003</v>
      </c>
      <c r="C23" s="125">
        <v>671.74330999999984</v>
      </c>
      <c r="D23" s="125">
        <v>1144.1811299999999</v>
      </c>
      <c r="E23" s="125">
        <v>509.55990000000008</v>
      </c>
      <c r="F23" s="125">
        <v>799.00308999999993</v>
      </c>
      <c r="G23" s="125">
        <v>529.16400999999996</v>
      </c>
      <c r="H23" s="125"/>
      <c r="I23" s="252"/>
      <c r="K23" s="34" t="s">
        <v>44</v>
      </c>
      <c r="L23" s="96">
        <v>4316.4921099999992</v>
      </c>
      <c r="M23" s="96">
        <v>3053.2259900000004</v>
      </c>
      <c r="N23" s="96">
        <v>6621.4867699999986</v>
      </c>
      <c r="O23" s="96" t="s">
        <v>17</v>
      </c>
      <c r="P23" s="96">
        <v>972.2</v>
      </c>
      <c r="Q23" s="96" t="s">
        <v>17</v>
      </c>
    </row>
    <row r="24" spans="1:19" s="31" customFormat="1" ht="11.1" hidden="1" customHeight="1" x14ac:dyDescent="0.2">
      <c r="A24" s="196" t="s">
        <v>46</v>
      </c>
      <c r="B24" s="125" t="s">
        <v>17</v>
      </c>
      <c r="C24" s="125" t="s">
        <v>17</v>
      </c>
      <c r="D24" s="125">
        <v>60</v>
      </c>
      <c r="E24" s="125" t="s">
        <v>17</v>
      </c>
      <c r="F24" s="125" t="s">
        <v>17</v>
      </c>
      <c r="G24" s="125" t="s">
        <v>17</v>
      </c>
      <c r="H24" s="125"/>
      <c r="I24" s="252"/>
      <c r="K24" s="33" t="s">
        <v>46</v>
      </c>
      <c r="L24" s="96">
        <v>990.1</v>
      </c>
      <c r="M24" s="96">
        <v>790.2</v>
      </c>
      <c r="N24" s="96">
        <v>796.4</v>
      </c>
      <c r="O24" s="96">
        <v>210.82421000000002</v>
      </c>
      <c r="P24" s="96">
        <v>385.33082999999999</v>
      </c>
      <c r="Q24" s="96">
        <v>342.76105000000007</v>
      </c>
    </row>
    <row r="25" spans="1:19" s="31" customFormat="1" ht="11.1" hidden="1" customHeight="1" x14ac:dyDescent="0.2">
      <c r="A25" s="196" t="s">
        <v>47</v>
      </c>
      <c r="B25" s="125" t="s">
        <v>17</v>
      </c>
      <c r="C25" s="125" t="s">
        <v>17</v>
      </c>
      <c r="D25" s="125">
        <v>50</v>
      </c>
      <c r="E25" s="125">
        <v>25</v>
      </c>
      <c r="F25" s="125" t="s">
        <v>17</v>
      </c>
      <c r="G25" s="125">
        <v>51.12782</v>
      </c>
      <c r="H25" s="125"/>
      <c r="I25" s="252"/>
      <c r="K25" s="33" t="s">
        <v>47</v>
      </c>
      <c r="L25" s="96">
        <v>687.55398000000002</v>
      </c>
      <c r="M25" s="96">
        <v>1088.6094499999999</v>
      </c>
      <c r="N25" s="96">
        <v>1127.7813699999999</v>
      </c>
      <c r="O25" s="96">
        <v>143</v>
      </c>
      <c r="P25" s="96">
        <v>131.5</v>
      </c>
      <c r="Q25" s="96" t="s">
        <v>17</v>
      </c>
    </row>
    <row r="26" spans="1:19" s="31" customFormat="1" ht="11.1" hidden="1" customHeight="1" x14ac:dyDescent="0.2">
      <c r="A26" s="196" t="s">
        <v>49</v>
      </c>
      <c r="B26" s="125" t="s">
        <v>17</v>
      </c>
      <c r="C26" s="125" t="s">
        <v>17</v>
      </c>
      <c r="D26" s="125" t="s">
        <v>17</v>
      </c>
      <c r="E26" s="125" t="s">
        <v>17</v>
      </c>
      <c r="F26" s="125">
        <v>73</v>
      </c>
      <c r="G26" s="125" t="s">
        <v>17</v>
      </c>
      <c r="H26" s="125"/>
      <c r="I26" s="252"/>
      <c r="K26" s="33" t="s">
        <v>49</v>
      </c>
      <c r="L26" s="96">
        <v>45</v>
      </c>
      <c r="M26" s="96">
        <v>36.4</v>
      </c>
      <c r="N26" s="96">
        <v>103</v>
      </c>
      <c r="O26" s="96">
        <v>3664.9960000000001</v>
      </c>
      <c r="P26" s="96">
        <v>165.76</v>
      </c>
      <c r="Q26" s="96">
        <v>1681.3040000000001</v>
      </c>
    </row>
    <row r="27" spans="1:19" s="31" customFormat="1" ht="9.75" hidden="1" customHeight="1" x14ac:dyDescent="0.2">
      <c r="A27" s="196" t="s">
        <v>60</v>
      </c>
      <c r="B27" s="125">
        <f>B6-B22</f>
        <v>103337.31116000001</v>
      </c>
      <c r="C27" s="125">
        <f t="shared" ref="C27:G27" si="0">C6-C22</f>
        <v>111369.85455999999</v>
      </c>
      <c r="D27" s="125">
        <f t="shared" si="0"/>
        <v>101022.03202000001</v>
      </c>
      <c r="E27" s="125">
        <f t="shared" si="0"/>
        <v>88084.766309999992</v>
      </c>
      <c r="F27" s="125">
        <f t="shared" si="0"/>
        <v>107441.36127999994</v>
      </c>
      <c r="G27" s="125">
        <f t="shared" si="0"/>
        <v>92719.601319999958</v>
      </c>
      <c r="H27" s="125"/>
      <c r="I27" s="252"/>
      <c r="K27" s="33" t="s">
        <v>60</v>
      </c>
      <c r="L27" s="96">
        <f t="shared" ref="L27" si="1">L6-L22</f>
        <v>99214.235209999999</v>
      </c>
      <c r="M27" s="96">
        <v>126265.16723000001</v>
      </c>
      <c r="N27" s="96">
        <v>134517.28255999996</v>
      </c>
      <c r="O27" s="96">
        <f t="shared" ref="O27:Q27" si="2">O6-O22</f>
        <v>94554.354310000024</v>
      </c>
      <c r="P27" s="96">
        <f t="shared" si="2"/>
        <v>94116.52012999999</v>
      </c>
      <c r="Q27" s="96">
        <f t="shared" si="2"/>
        <v>86279.466970000052</v>
      </c>
    </row>
    <row r="28" spans="1:19" s="31" customFormat="1" ht="14.25" hidden="1" customHeight="1" x14ac:dyDescent="0.2">
      <c r="A28" s="253">
        <v>2015</v>
      </c>
      <c r="B28" s="259"/>
      <c r="C28" s="259"/>
      <c r="D28" s="259"/>
      <c r="E28" s="259"/>
      <c r="F28" s="259"/>
      <c r="G28" s="259"/>
      <c r="H28" s="292"/>
      <c r="I28" s="252"/>
      <c r="K28" s="90">
        <v>2015</v>
      </c>
      <c r="L28" s="98"/>
      <c r="M28" s="98"/>
      <c r="N28" s="98"/>
      <c r="O28" s="98"/>
      <c r="P28" s="98"/>
      <c r="Q28" s="98"/>
      <c r="S28" s="292"/>
    </row>
    <row r="29" spans="1:19" s="51" customFormat="1" ht="21.2" hidden="1" customHeight="1" x14ac:dyDescent="0.2">
      <c r="A29" s="253" t="s">
        <v>224</v>
      </c>
      <c r="B29" s="256">
        <v>104699.81116000001</v>
      </c>
      <c r="C29" s="256">
        <v>77322.238319999989</v>
      </c>
      <c r="D29" s="256">
        <v>101698.13202000002</v>
      </c>
      <c r="E29" s="256">
        <v>111717.35455999999</v>
      </c>
      <c r="F29" s="256">
        <v>112276.85455999999</v>
      </c>
      <c r="G29" s="256">
        <v>111894.75455999999</v>
      </c>
      <c r="H29" s="491"/>
      <c r="I29" s="260"/>
      <c r="K29" s="253" t="s">
        <v>224</v>
      </c>
      <c r="L29" s="95">
        <v>111849.65456</v>
      </c>
      <c r="M29" s="95">
        <v>112022.45456</v>
      </c>
      <c r="N29" s="95">
        <v>111931.45456</v>
      </c>
      <c r="O29" s="95">
        <v>111535.35455999999</v>
      </c>
      <c r="P29" s="95">
        <v>111724.15456</v>
      </c>
      <c r="Q29" s="95">
        <v>111525.85455999999</v>
      </c>
      <c r="S29" s="491"/>
    </row>
    <row r="30" spans="1:19" s="31" customFormat="1" ht="12" hidden="1" customHeight="1" x14ac:dyDescent="0.2">
      <c r="A30" s="255" t="s">
        <v>45</v>
      </c>
      <c r="B30" s="261">
        <v>440.392</v>
      </c>
      <c r="C30" s="125">
        <v>439.38499999999999</v>
      </c>
      <c r="D30" s="125" t="s">
        <v>17</v>
      </c>
      <c r="E30" s="125">
        <v>76.149000000000001</v>
      </c>
      <c r="F30" s="125" t="s">
        <v>17</v>
      </c>
      <c r="G30" s="125" t="s">
        <v>17</v>
      </c>
      <c r="H30" s="491"/>
      <c r="I30" s="252"/>
      <c r="K30" s="32" t="s">
        <v>45</v>
      </c>
      <c r="L30" s="96">
        <v>80.269000000000005</v>
      </c>
      <c r="M30" s="96">
        <v>120.29010000000001</v>
      </c>
      <c r="N30" s="96" t="s">
        <v>17</v>
      </c>
      <c r="O30" s="96">
        <v>206.03029999999998</v>
      </c>
      <c r="P30" s="96">
        <v>396.7704</v>
      </c>
      <c r="Q30" s="96" t="s">
        <v>17</v>
      </c>
      <c r="S30" s="491"/>
    </row>
    <row r="31" spans="1:19" s="31" customFormat="1" ht="12" hidden="1" customHeight="1" x14ac:dyDescent="0.2">
      <c r="A31" s="196" t="s">
        <v>27</v>
      </c>
      <c r="B31" s="261">
        <v>549.16566999999998</v>
      </c>
      <c r="C31" s="125">
        <v>453.15050000000002</v>
      </c>
      <c r="D31" s="125">
        <v>255.33</v>
      </c>
      <c r="E31" s="125">
        <v>973.35</v>
      </c>
      <c r="F31" s="125">
        <v>465.71292</v>
      </c>
      <c r="G31" s="125">
        <v>1065.3952799999997</v>
      </c>
      <c r="H31" s="491"/>
      <c r="I31" s="252"/>
      <c r="K31" s="33" t="s">
        <v>27</v>
      </c>
      <c r="L31" s="96">
        <v>766.93376999999998</v>
      </c>
      <c r="M31" s="96">
        <v>557.34303</v>
      </c>
      <c r="N31" s="96">
        <v>13.947950000000001</v>
      </c>
      <c r="O31" s="96">
        <v>1915.0893799999994</v>
      </c>
      <c r="P31" s="96">
        <v>742.74393000000009</v>
      </c>
      <c r="Q31" s="96">
        <v>1955.6715200000003</v>
      </c>
      <c r="S31" s="491"/>
    </row>
    <row r="32" spans="1:19" s="31" customFormat="1" ht="12" hidden="1" customHeight="1" x14ac:dyDescent="0.2">
      <c r="A32" s="196" t="s">
        <v>28</v>
      </c>
      <c r="B32" s="261">
        <v>105</v>
      </c>
      <c r="C32" s="125">
        <v>152.6</v>
      </c>
      <c r="D32" s="125" t="s">
        <v>17</v>
      </c>
      <c r="E32" s="125">
        <v>161</v>
      </c>
      <c r="F32" s="125" t="s">
        <v>17</v>
      </c>
      <c r="G32" s="125">
        <v>94</v>
      </c>
      <c r="H32" s="491"/>
      <c r="I32" s="252"/>
      <c r="K32" s="33" t="s">
        <v>28</v>
      </c>
      <c r="L32" s="96">
        <v>304</v>
      </c>
      <c r="M32" s="96" t="s">
        <v>17</v>
      </c>
      <c r="N32" s="96" t="s">
        <v>17</v>
      </c>
      <c r="O32" s="96" t="s">
        <v>17</v>
      </c>
      <c r="P32" s="96" t="s">
        <v>17</v>
      </c>
      <c r="Q32" s="96" t="s">
        <v>17</v>
      </c>
      <c r="S32" s="491"/>
    </row>
    <row r="33" spans="1:19" s="31" customFormat="1" ht="12" hidden="1" customHeight="1" x14ac:dyDescent="0.2">
      <c r="A33" s="196" t="s">
        <v>29</v>
      </c>
      <c r="B33" s="261">
        <v>1918.8392099999999</v>
      </c>
      <c r="C33" s="125">
        <v>3627.0278000000003</v>
      </c>
      <c r="D33" s="125">
        <v>4618.7249900000006</v>
      </c>
      <c r="E33" s="125">
        <v>2568.6084000000001</v>
      </c>
      <c r="F33" s="125">
        <v>4501.0816199999999</v>
      </c>
      <c r="G33" s="125">
        <v>4703.7594300000001</v>
      </c>
      <c r="H33" s="491"/>
      <c r="I33" s="252"/>
      <c r="K33" s="33" t="s">
        <v>29</v>
      </c>
      <c r="L33" s="96">
        <v>3710.2195700000002</v>
      </c>
      <c r="M33" s="97">
        <v>4525.567</v>
      </c>
      <c r="N33" s="96">
        <v>4575.3557499999997</v>
      </c>
      <c r="O33" s="97">
        <v>4772.9876199999999</v>
      </c>
      <c r="P33" s="97">
        <v>5283.3492100000003</v>
      </c>
      <c r="Q33" s="97">
        <v>4257.0834800000002</v>
      </c>
      <c r="S33" s="491"/>
    </row>
    <row r="34" spans="1:19" s="31" customFormat="1" ht="12" hidden="1" customHeight="1" x14ac:dyDescent="0.2">
      <c r="A34" s="196" t="s">
        <v>30</v>
      </c>
      <c r="B34" s="125" t="s">
        <v>17</v>
      </c>
      <c r="C34" s="125" t="s">
        <v>17</v>
      </c>
      <c r="D34" s="125" t="s">
        <v>17</v>
      </c>
      <c r="E34" s="125">
        <v>30</v>
      </c>
      <c r="F34" s="125" t="s">
        <v>17</v>
      </c>
      <c r="G34" s="125" t="s">
        <v>17</v>
      </c>
      <c r="H34" s="491"/>
      <c r="I34" s="252"/>
      <c r="K34" s="33" t="s">
        <v>30</v>
      </c>
      <c r="L34" s="96" t="s">
        <v>17</v>
      </c>
      <c r="M34" s="96" t="s">
        <v>17</v>
      </c>
      <c r="N34" s="96" t="s">
        <v>17</v>
      </c>
      <c r="O34" s="96" t="s">
        <v>17</v>
      </c>
      <c r="P34" s="96">
        <v>90</v>
      </c>
      <c r="Q34" s="96" t="s">
        <v>17</v>
      </c>
      <c r="S34" s="491"/>
    </row>
    <row r="35" spans="1:19" s="31" customFormat="1" ht="12" hidden="1" customHeight="1" x14ac:dyDescent="0.2">
      <c r="A35" s="196" t="s">
        <v>31</v>
      </c>
      <c r="B35" s="261">
        <v>602.47</v>
      </c>
      <c r="C35" s="125">
        <v>273.2</v>
      </c>
      <c r="D35" s="125">
        <v>295.92982999999998</v>
      </c>
      <c r="E35" s="125">
        <v>349.52381000000003</v>
      </c>
      <c r="F35" s="125">
        <v>795.71217000000001</v>
      </c>
      <c r="G35" s="125">
        <v>445.74736999999999</v>
      </c>
      <c r="H35" s="491"/>
      <c r="I35" s="252"/>
      <c r="K35" s="33" t="s">
        <v>31</v>
      </c>
      <c r="L35" s="96">
        <v>403.76992999999999</v>
      </c>
      <c r="M35" s="96">
        <v>396.62482000000006</v>
      </c>
      <c r="N35" s="96">
        <v>563.05764999999997</v>
      </c>
      <c r="O35" s="96">
        <v>654.59588999999994</v>
      </c>
      <c r="P35" s="96">
        <v>513.62156000000004</v>
      </c>
      <c r="Q35" s="96">
        <v>230.8903</v>
      </c>
      <c r="S35" s="491"/>
    </row>
    <row r="36" spans="1:19" s="31" customFormat="1" ht="12" hidden="1" customHeight="1" x14ac:dyDescent="0.2">
      <c r="A36" s="196" t="s">
        <v>32</v>
      </c>
      <c r="B36" s="261">
        <v>7180.3620500000006</v>
      </c>
      <c r="C36" s="258">
        <v>7440.1430900000005</v>
      </c>
      <c r="D36" s="125">
        <v>5518.4159800000007</v>
      </c>
      <c r="E36" s="125">
        <v>5472.2741100000003</v>
      </c>
      <c r="F36" s="125">
        <v>4660.8220999999994</v>
      </c>
      <c r="G36" s="125">
        <v>4802.7245800000001</v>
      </c>
      <c r="H36" s="491"/>
      <c r="I36" s="252"/>
      <c r="K36" s="33" t="s">
        <v>32</v>
      </c>
      <c r="L36" s="96">
        <v>3621.9294199999999</v>
      </c>
      <c r="M36" s="96">
        <v>6415.70424</v>
      </c>
      <c r="N36" s="96">
        <v>4345.30123</v>
      </c>
      <c r="O36" s="96">
        <v>3181.5172300000004</v>
      </c>
      <c r="P36" s="96">
        <v>4238.0267200000008</v>
      </c>
      <c r="Q36" s="96">
        <v>1387.0455200000001</v>
      </c>
      <c r="S36" s="491"/>
    </row>
    <row r="37" spans="1:19" s="31" customFormat="1" ht="12" hidden="1" customHeight="1" x14ac:dyDescent="0.2">
      <c r="A37" s="196" t="s">
        <v>33</v>
      </c>
      <c r="B37" s="261">
        <v>392.2</v>
      </c>
      <c r="C37" s="125">
        <v>361.1</v>
      </c>
      <c r="D37" s="125">
        <v>634.04999999999995</v>
      </c>
      <c r="E37" s="125">
        <v>73.5</v>
      </c>
      <c r="F37" s="125">
        <v>672.6</v>
      </c>
      <c r="G37" s="125">
        <v>1222.5999999999999</v>
      </c>
      <c r="H37" s="491"/>
      <c r="I37" s="252"/>
      <c r="K37" s="33" t="s">
        <v>33</v>
      </c>
      <c r="L37" s="96">
        <v>349.97300000000001</v>
      </c>
      <c r="M37" s="96">
        <v>729.19</v>
      </c>
      <c r="N37" s="96">
        <v>396</v>
      </c>
      <c r="O37" s="96">
        <v>575.6</v>
      </c>
      <c r="P37" s="96">
        <v>360.78</v>
      </c>
      <c r="Q37" s="96">
        <v>648.70000000000005</v>
      </c>
      <c r="S37" s="491"/>
    </row>
    <row r="38" spans="1:19" s="31" customFormat="1" ht="12" hidden="1" customHeight="1" x14ac:dyDescent="0.2">
      <c r="A38" s="196" t="s">
        <v>34</v>
      </c>
      <c r="B38" s="261">
        <v>454.5</v>
      </c>
      <c r="C38" s="125" t="s">
        <v>17</v>
      </c>
      <c r="D38" s="125">
        <v>273.375</v>
      </c>
      <c r="E38" s="125" t="s">
        <v>17</v>
      </c>
      <c r="F38" s="125">
        <v>90</v>
      </c>
      <c r="G38" s="125">
        <v>221</v>
      </c>
      <c r="H38" s="491"/>
      <c r="I38" s="252"/>
      <c r="K38" s="33" t="s">
        <v>34</v>
      </c>
      <c r="L38" s="96" t="s">
        <v>17</v>
      </c>
      <c r="M38" s="96" t="s">
        <v>17</v>
      </c>
      <c r="N38" s="96" t="s">
        <v>17</v>
      </c>
      <c r="O38" s="96" t="s">
        <v>17</v>
      </c>
      <c r="P38" s="96" t="s">
        <v>17</v>
      </c>
      <c r="Q38" s="96" t="s">
        <v>17</v>
      </c>
      <c r="S38" s="491"/>
    </row>
    <row r="39" spans="1:19" s="31" customFormat="1" ht="12" hidden="1" customHeight="1" x14ac:dyDescent="0.2">
      <c r="A39" s="196" t="s">
        <v>35</v>
      </c>
      <c r="B39" s="261">
        <v>5275.9895199999992</v>
      </c>
      <c r="C39" s="125">
        <v>8601.4577800000006</v>
      </c>
      <c r="D39" s="125">
        <v>3944.0288000000005</v>
      </c>
      <c r="E39" s="125">
        <v>5804.7192299999997</v>
      </c>
      <c r="F39" s="125">
        <v>6595.5303899999999</v>
      </c>
      <c r="G39" s="125">
        <v>6333.7558099999997</v>
      </c>
      <c r="H39" s="491"/>
      <c r="I39" s="252"/>
      <c r="K39" s="33" t="s">
        <v>35</v>
      </c>
      <c r="L39" s="96">
        <v>3892.7708399999997</v>
      </c>
      <c r="M39" s="96">
        <v>4667.5109400000001</v>
      </c>
      <c r="N39" s="96">
        <v>3911.7108599999997</v>
      </c>
      <c r="O39" s="96">
        <v>4448.0092000000013</v>
      </c>
      <c r="P39" s="96">
        <v>3528.1414699999996</v>
      </c>
      <c r="Q39" s="96">
        <v>6114.2063999999982</v>
      </c>
      <c r="S39" s="491"/>
    </row>
    <row r="40" spans="1:19" s="31" customFormat="1" ht="12" hidden="1" customHeight="1" x14ac:dyDescent="0.2">
      <c r="A40" s="196" t="s">
        <v>36</v>
      </c>
      <c r="B40" s="261">
        <v>351.5</v>
      </c>
      <c r="C40" s="125">
        <v>2481.2489999999998</v>
      </c>
      <c r="D40" s="125">
        <v>669.7</v>
      </c>
      <c r="E40" s="125">
        <v>1322.5207800000001</v>
      </c>
      <c r="F40" s="125">
        <v>1311.75</v>
      </c>
      <c r="G40" s="125">
        <v>1209.2183200000002</v>
      </c>
      <c r="H40" s="491"/>
      <c r="I40" s="252"/>
      <c r="K40" s="33" t="s">
        <v>36</v>
      </c>
      <c r="L40" s="96">
        <v>1516.326</v>
      </c>
      <c r="M40" s="96">
        <v>471.87599999999998</v>
      </c>
      <c r="N40" s="96">
        <v>1360.8820000000001</v>
      </c>
      <c r="O40" s="97">
        <v>1106.1569999999999</v>
      </c>
      <c r="P40" s="97">
        <v>1038.32</v>
      </c>
      <c r="Q40" s="97">
        <v>1077.886</v>
      </c>
      <c r="S40" s="491"/>
    </row>
    <row r="41" spans="1:19" s="31" customFormat="1" ht="12" hidden="1" customHeight="1" x14ac:dyDescent="0.2">
      <c r="A41" s="196" t="s">
        <v>37</v>
      </c>
      <c r="B41" s="261">
        <v>3477.8917900000006</v>
      </c>
      <c r="C41" s="258">
        <v>4039.0170499999999</v>
      </c>
      <c r="D41" s="125">
        <v>5530.24413</v>
      </c>
      <c r="E41" s="125">
        <v>3966.5465899999999</v>
      </c>
      <c r="F41" s="125">
        <v>4154.7000899999994</v>
      </c>
      <c r="G41" s="125">
        <v>4443.4566699999987</v>
      </c>
      <c r="H41" s="491"/>
      <c r="I41" s="252"/>
      <c r="K41" s="33" t="s">
        <v>37</v>
      </c>
      <c r="L41" s="96">
        <v>8179.181309999999</v>
      </c>
      <c r="M41" s="97">
        <v>7753.788849999999</v>
      </c>
      <c r="N41" s="96">
        <v>5791.6440599999996</v>
      </c>
      <c r="O41" s="97">
        <v>4934.8142099999986</v>
      </c>
      <c r="P41" s="97">
        <v>4689.6864500000001</v>
      </c>
      <c r="Q41" s="97">
        <v>5040.23362</v>
      </c>
      <c r="S41" s="491"/>
    </row>
    <row r="42" spans="1:19" s="18" customFormat="1" ht="12" hidden="1" customHeight="1" x14ac:dyDescent="0.2">
      <c r="A42" s="196" t="s">
        <v>38</v>
      </c>
      <c r="B42" s="261">
        <v>3028.6313</v>
      </c>
      <c r="C42" s="258">
        <v>4348.2192200000009</v>
      </c>
      <c r="D42" s="125">
        <v>7611.4935800000003</v>
      </c>
      <c r="E42" s="125">
        <v>6615.3923999999997</v>
      </c>
      <c r="F42" s="125">
        <v>5164.9146099999998</v>
      </c>
      <c r="G42" s="125">
        <v>5112.1105299999999</v>
      </c>
      <c r="H42" s="491"/>
      <c r="I42" s="249"/>
      <c r="K42" s="33" t="s">
        <v>38</v>
      </c>
      <c r="L42" s="96">
        <v>4717.4889200000007</v>
      </c>
      <c r="M42" s="97">
        <v>6042.4161900000008</v>
      </c>
      <c r="N42" s="96">
        <v>4098.6315299999997</v>
      </c>
      <c r="O42" s="97">
        <v>6770.47858</v>
      </c>
      <c r="P42" s="97">
        <v>4279.6042200000011</v>
      </c>
      <c r="Q42" s="97">
        <v>7602.3601099999996</v>
      </c>
      <c r="S42" s="491"/>
    </row>
    <row r="43" spans="1:19" s="18" customFormat="1" ht="12" hidden="1" customHeight="1" x14ac:dyDescent="0.2">
      <c r="A43" s="196" t="s">
        <v>39</v>
      </c>
      <c r="B43" s="261">
        <v>73625.917510000014</v>
      </c>
      <c r="C43" s="258">
        <v>69330.210649999994</v>
      </c>
      <c r="D43" s="125">
        <v>63152.128270000008</v>
      </c>
      <c r="E43" s="125">
        <v>55107.517179999988</v>
      </c>
      <c r="F43" s="125">
        <v>72116.425369999954</v>
      </c>
      <c r="G43" s="125">
        <v>57500.912509999966</v>
      </c>
      <c r="H43" s="491"/>
      <c r="I43" s="249"/>
      <c r="K43" s="33" t="s">
        <v>39</v>
      </c>
      <c r="L43" s="96">
        <v>65357.909650000001</v>
      </c>
      <c r="M43" s="96">
        <v>63683.392340000049</v>
      </c>
      <c r="N43" s="96">
        <v>65832.090820000041</v>
      </c>
      <c r="O43" s="96">
        <v>61288.718260000016</v>
      </c>
      <c r="P43" s="96">
        <v>62380.292620000007</v>
      </c>
      <c r="Q43" s="96">
        <v>51411.928790000042</v>
      </c>
      <c r="S43" s="491"/>
    </row>
    <row r="44" spans="1:19" s="18" customFormat="1" ht="12" hidden="1" customHeight="1" x14ac:dyDescent="0.2">
      <c r="A44" s="196" t="s">
        <v>40</v>
      </c>
      <c r="B44" s="125" t="s">
        <v>17</v>
      </c>
      <c r="C44" s="125" t="s">
        <v>17</v>
      </c>
      <c r="D44" s="125" t="s">
        <v>17</v>
      </c>
      <c r="E44" s="125" t="s">
        <v>17</v>
      </c>
      <c r="F44" s="125" t="s">
        <v>17</v>
      </c>
      <c r="G44" s="125">
        <v>70.2</v>
      </c>
      <c r="H44" s="491"/>
      <c r="I44" s="249"/>
      <c r="K44" s="33" t="s">
        <v>40</v>
      </c>
      <c r="L44" s="96" t="s">
        <v>17</v>
      </c>
      <c r="M44" s="96" t="s">
        <v>17</v>
      </c>
      <c r="N44" s="96" t="s">
        <v>17</v>
      </c>
      <c r="O44" s="96">
        <v>37.24</v>
      </c>
      <c r="P44" s="96" t="s">
        <v>17</v>
      </c>
      <c r="Q44" s="96" t="s">
        <v>17</v>
      </c>
      <c r="S44" s="491"/>
    </row>
    <row r="45" spans="1:19" s="18" customFormat="1" ht="12" hidden="1" customHeight="1" x14ac:dyDescent="0.2">
      <c r="A45" s="196" t="s">
        <v>48</v>
      </c>
      <c r="B45" s="261">
        <v>314.39999999999998</v>
      </c>
      <c r="C45" s="125">
        <v>254.2</v>
      </c>
      <c r="D45" s="125">
        <v>516.15261999999996</v>
      </c>
      <c r="E45" s="125">
        <v>586.13499999999999</v>
      </c>
      <c r="F45" s="125">
        <v>358.89807999999999</v>
      </c>
      <c r="G45" s="125">
        <v>529.5</v>
      </c>
      <c r="H45" s="491"/>
      <c r="I45" s="249"/>
      <c r="K45" s="33" t="s">
        <v>48</v>
      </c>
      <c r="L45" s="96">
        <v>347.2</v>
      </c>
      <c r="M45" s="96">
        <v>192</v>
      </c>
      <c r="N45" s="96">
        <v>311.8</v>
      </c>
      <c r="O45" s="96">
        <v>596.6</v>
      </c>
      <c r="P45" s="96">
        <v>386.9</v>
      </c>
      <c r="Q45" s="96">
        <v>417</v>
      </c>
      <c r="S45" s="491"/>
    </row>
    <row r="46" spans="1:19" s="18" customFormat="1" ht="12" hidden="1" customHeight="1" x14ac:dyDescent="0.2">
      <c r="A46" s="168" t="s">
        <v>42</v>
      </c>
      <c r="B46" s="261">
        <v>4972.0061799999994</v>
      </c>
      <c r="C46" s="125">
        <v>9085.0078099999992</v>
      </c>
      <c r="D46" s="125">
        <v>6757.7544900000003</v>
      </c>
      <c r="E46" s="125">
        <v>4313.5018100000007</v>
      </c>
      <c r="F46" s="125">
        <v>5867.6477699999996</v>
      </c>
      <c r="G46" s="125">
        <v>4399.7208200000005</v>
      </c>
      <c r="H46" s="491"/>
      <c r="I46" s="249"/>
      <c r="K46" s="34" t="s">
        <v>42</v>
      </c>
      <c r="L46" s="96">
        <v>5642.0637999999999</v>
      </c>
      <c r="M46" s="96">
        <v>3653.3859500000003</v>
      </c>
      <c r="N46" s="96">
        <v>5790.3620000000001</v>
      </c>
      <c r="O46" s="96">
        <v>3540.1166400000002</v>
      </c>
      <c r="P46" s="96">
        <v>5385.0835499999994</v>
      </c>
      <c r="Q46" s="96">
        <v>4315.0532299999995</v>
      </c>
      <c r="S46" s="491"/>
    </row>
    <row r="47" spans="1:19" s="18" customFormat="1" ht="21.2" hidden="1" customHeight="1" x14ac:dyDescent="0.2">
      <c r="A47" s="168" t="s">
        <v>43</v>
      </c>
      <c r="B47" s="125">
        <v>1362.5</v>
      </c>
      <c r="C47" s="125">
        <v>758.4</v>
      </c>
      <c r="D47" s="125">
        <v>676.1</v>
      </c>
      <c r="E47" s="125">
        <v>347.5</v>
      </c>
      <c r="F47" s="125">
        <v>907</v>
      </c>
      <c r="G47" s="125">
        <v>524.9</v>
      </c>
      <c r="H47" s="491"/>
      <c r="I47" s="249"/>
      <c r="K47" s="34" t="s">
        <v>43</v>
      </c>
      <c r="L47" s="96">
        <v>479.8</v>
      </c>
      <c r="M47" s="96">
        <v>652.6</v>
      </c>
      <c r="N47" s="96">
        <v>561.6</v>
      </c>
      <c r="O47" s="96">
        <v>165.5</v>
      </c>
      <c r="P47" s="96">
        <v>354.3</v>
      </c>
      <c r="Q47" s="96">
        <v>156</v>
      </c>
      <c r="S47" s="491"/>
    </row>
    <row r="48" spans="1:19" s="18" customFormat="1" ht="12" hidden="1" customHeight="1" x14ac:dyDescent="0.2">
      <c r="A48" s="196" t="s">
        <v>44</v>
      </c>
      <c r="B48" s="125">
        <v>355.24592999999999</v>
      </c>
      <c r="C48" s="125">
        <v>208.68666000000002</v>
      </c>
      <c r="D48" s="125">
        <v>491.15583000000004</v>
      </c>
      <c r="E48" s="125">
        <v>208.71</v>
      </c>
      <c r="F48" s="125">
        <v>325.36615999999998</v>
      </c>
      <c r="G48" s="125">
        <v>475.5</v>
      </c>
      <c r="H48" s="491"/>
      <c r="I48" s="249"/>
      <c r="K48" s="33" t="s">
        <v>44</v>
      </c>
      <c r="L48" s="96" t="s">
        <v>17</v>
      </c>
      <c r="M48" s="96">
        <v>108.87719</v>
      </c>
      <c r="N48" s="96" t="s">
        <v>17</v>
      </c>
      <c r="O48" s="96" t="s">
        <v>17</v>
      </c>
      <c r="P48" s="96">
        <v>375.2</v>
      </c>
      <c r="Q48" s="96">
        <v>725.7</v>
      </c>
      <c r="S48" s="491"/>
    </row>
    <row r="49" spans="1:19" s="18" customFormat="1" ht="12" hidden="1" customHeight="1" x14ac:dyDescent="0.2">
      <c r="A49" s="196" t="s">
        <v>46</v>
      </c>
      <c r="B49" s="125" t="s">
        <v>17</v>
      </c>
      <c r="C49" s="125">
        <v>225.2</v>
      </c>
      <c r="D49" s="125">
        <v>654.84450000000004</v>
      </c>
      <c r="E49" s="125">
        <v>425.31799999999998</v>
      </c>
      <c r="F49" s="125">
        <v>190.2</v>
      </c>
      <c r="G49" s="125" t="s">
        <v>17</v>
      </c>
      <c r="H49" s="491"/>
      <c r="I49" s="249"/>
      <c r="K49" s="33" t="s">
        <v>46</v>
      </c>
      <c r="L49" s="96" t="s">
        <v>17</v>
      </c>
      <c r="M49" s="96">
        <v>245.6</v>
      </c>
      <c r="N49" s="96">
        <v>692.65</v>
      </c>
      <c r="O49" s="96">
        <v>146.19999999999999</v>
      </c>
      <c r="P49" s="96">
        <v>100.5</v>
      </c>
      <c r="Q49" s="96">
        <v>409.26799999999997</v>
      </c>
      <c r="S49" s="491"/>
    </row>
    <row r="50" spans="1:19" s="18" customFormat="1" ht="12" hidden="1" customHeight="1" x14ac:dyDescent="0.2">
      <c r="A50" s="196" t="s">
        <v>47</v>
      </c>
      <c r="B50" s="125">
        <v>15</v>
      </c>
      <c r="C50" s="125" t="s">
        <v>17</v>
      </c>
      <c r="D50" s="125">
        <v>25</v>
      </c>
      <c r="E50" s="125">
        <v>30</v>
      </c>
      <c r="F50" s="125" t="s">
        <v>17</v>
      </c>
      <c r="G50" s="125" t="s">
        <v>17</v>
      </c>
      <c r="H50" s="491"/>
      <c r="I50" s="249"/>
      <c r="K50" s="33" t="s">
        <v>47</v>
      </c>
      <c r="L50" s="96">
        <v>125</v>
      </c>
      <c r="M50" s="96">
        <v>125</v>
      </c>
      <c r="N50" s="96">
        <v>80</v>
      </c>
      <c r="O50" s="96">
        <v>175</v>
      </c>
      <c r="P50" s="96">
        <v>125</v>
      </c>
      <c r="Q50" s="96">
        <v>153.19999999999999</v>
      </c>
      <c r="S50" s="491"/>
    </row>
    <row r="51" spans="1:19" s="18" customFormat="1" ht="12" hidden="1" customHeight="1" x14ac:dyDescent="0.2">
      <c r="A51" s="196" t="s">
        <v>49</v>
      </c>
      <c r="B51" s="125">
        <v>277.8</v>
      </c>
      <c r="C51" s="125">
        <v>50</v>
      </c>
      <c r="D51" s="125">
        <v>73.703999999999994</v>
      </c>
      <c r="E51" s="125" t="s">
        <v>17</v>
      </c>
      <c r="F51" s="125">
        <v>170</v>
      </c>
      <c r="G51" s="125">
        <v>90</v>
      </c>
      <c r="H51" s="491"/>
      <c r="I51" s="249"/>
      <c r="K51" s="33" t="s">
        <v>49</v>
      </c>
      <c r="L51" s="96">
        <v>199.2</v>
      </c>
      <c r="M51" s="96" t="s">
        <v>17</v>
      </c>
      <c r="N51" s="96">
        <v>504.9</v>
      </c>
      <c r="O51" s="96">
        <v>205.2</v>
      </c>
      <c r="P51" s="96">
        <v>202.5</v>
      </c>
      <c r="Q51" s="96">
        <v>533.24</v>
      </c>
      <c r="S51" s="491"/>
    </row>
    <row r="52" spans="1:19" s="18" customFormat="1" ht="21.2" hidden="1" customHeight="1" x14ac:dyDescent="0.2">
      <c r="A52" s="196" t="s">
        <v>190</v>
      </c>
      <c r="B52" s="125">
        <v>103337.31116000001</v>
      </c>
      <c r="C52" s="125">
        <v>76563.838319999995</v>
      </c>
      <c r="D52" s="125">
        <v>101022.03202000001</v>
      </c>
      <c r="E52" s="125">
        <v>111369.85455999999</v>
      </c>
      <c r="F52" s="125">
        <v>111369.85455999999</v>
      </c>
      <c r="G52" s="125">
        <v>111369.85455999999</v>
      </c>
      <c r="H52" s="491"/>
      <c r="I52" s="249"/>
      <c r="K52" s="33" t="s">
        <v>190</v>
      </c>
      <c r="L52" s="96">
        <v>111369.85455999999</v>
      </c>
      <c r="M52" s="96">
        <v>111369.85455999999</v>
      </c>
      <c r="N52" s="96">
        <v>111369.85455999999</v>
      </c>
      <c r="O52" s="96">
        <v>111369.85455999999</v>
      </c>
      <c r="P52" s="96">
        <v>111369.85455999999</v>
      </c>
      <c r="Q52" s="96">
        <v>111369.85455999999</v>
      </c>
      <c r="S52" s="491"/>
    </row>
    <row r="53" spans="1:19" s="18" customFormat="1" ht="19.5" customHeight="1" x14ac:dyDescent="0.2">
      <c r="A53" s="253">
        <v>2016</v>
      </c>
      <c r="B53" s="125"/>
      <c r="C53" s="125"/>
      <c r="D53" s="125"/>
      <c r="E53" s="125"/>
      <c r="F53" s="125"/>
      <c r="G53" s="125"/>
      <c r="H53" s="125"/>
      <c r="I53" s="249"/>
      <c r="K53" s="90">
        <v>2016</v>
      </c>
      <c r="L53" s="96"/>
      <c r="M53" s="96"/>
      <c r="N53" s="96"/>
      <c r="O53" s="96"/>
      <c r="P53" s="96"/>
      <c r="Q53" s="96"/>
    </row>
    <row r="54" spans="1:19" s="18" customFormat="1" ht="19.5" customHeight="1" x14ac:dyDescent="0.2">
      <c r="A54" s="253" t="s">
        <v>224</v>
      </c>
      <c r="B54" s="262">
        <v>81172</v>
      </c>
      <c r="C54" s="262">
        <v>74010</v>
      </c>
      <c r="D54" s="262">
        <v>73703</v>
      </c>
      <c r="E54" s="262">
        <v>85118</v>
      </c>
      <c r="F54" s="262">
        <v>86174</v>
      </c>
      <c r="G54" s="262">
        <v>77258</v>
      </c>
      <c r="H54" s="262"/>
      <c r="I54" s="249"/>
      <c r="K54" s="253" t="s">
        <v>224</v>
      </c>
      <c r="L54" s="73">
        <v>52492</v>
      </c>
      <c r="M54" s="73">
        <v>69532</v>
      </c>
      <c r="N54" s="73">
        <v>71141</v>
      </c>
      <c r="O54" s="73">
        <v>65406</v>
      </c>
      <c r="P54" s="73">
        <v>50039</v>
      </c>
      <c r="Q54" s="73">
        <v>87802</v>
      </c>
    </row>
    <row r="55" spans="1:19" s="18" customFormat="1" ht="12" hidden="1" customHeight="1" x14ac:dyDescent="0.2">
      <c r="A55" s="263" t="s">
        <v>45</v>
      </c>
      <c r="B55" s="179" t="s">
        <v>17</v>
      </c>
      <c r="C55" s="179" t="s">
        <v>17</v>
      </c>
      <c r="D55" s="179" t="s">
        <v>17</v>
      </c>
      <c r="E55" s="179" t="s">
        <v>17</v>
      </c>
      <c r="F55" s="179" t="s">
        <v>17</v>
      </c>
      <c r="G55" s="179">
        <v>102</v>
      </c>
      <c r="H55" s="179"/>
      <c r="I55" s="249"/>
      <c r="K55" s="104" t="s">
        <v>45</v>
      </c>
      <c r="L55" s="12">
        <v>154</v>
      </c>
      <c r="M55" s="12" t="s">
        <v>17</v>
      </c>
      <c r="N55" s="12">
        <v>70</v>
      </c>
      <c r="O55" s="12" t="s">
        <v>17</v>
      </c>
      <c r="P55" s="12" t="s">
        <v>17</v>
      </c>
      <c r="Q55" s="12">
        <v>247</v>
      </c>
    </row>
    <row r="56" spans="1:19" s="18" customFormat="1" ht="12" hidden="1" customHeight="1" x14ac:dyDescent="0.2">
      <c r="A56" s="263" t="s">
        <v>27</v>
      </c>
      <c r="B56" s="179" t="s">
        <v>86</v>
      </c>
      <c r="C56" s="179">
        <v>851</v>
      </c>
      <c r="D56" s="179">
        <v>768</v>
      </c>
      <c r="E56" s="179" t="s">
        <v>87</v>
      </c>
      <c r="F56" s="179" t="s">
        <v>88</v>
      </c>
      <c r="G56" s="179" t="s">
        <v>89</v>
      </c>
      <c r="H56" s="179"/>
      <c r="I56" s="249"/>
      <c r="K56" s="104" t="s">
        <v>27</v>
      </c>
      <c r="L56" s="12">
        <v>769</v>
      </c>
      <c r="M56" s="12">
        <v>635</v>
      </c>
      <c r="N56" s="12">
        <v>480</v>
      </c>
      <c r="O56" s="12">
        <v>619</v>
      </c>
      <c r="P56" s="12">
        <v>512</v>
      </c>
      <c r="Q56" s="12">
        <v>565</v>
      </c>
    </row>
    <row r="57" spans="1:19" s="18" customFormat="1" ht="12" hidden="1" customHeight="1" x14ac:dyDescent="0.2">
      <c r="A57" s="263" t="s">
        <v>28</v>
      </c>
      <c r="B57" s="179" t="s">
        <v>17</v>
      </c>
      <c r="C57" s="179" t="s">
        <v>17</v>
      </c>
      <c r="D57" s="179" t="s">
        <v>17</v>
      </c>
      <c r="E57" s="179" t="s">
        <v>17</v>
      </c>
      <c r="F57" s="179" t="s">
        <v>17</v>
      </c>
      <c r="G57" s="179" t="s">
        <v>17</v>
      </c>
      <c r="H57" s="179"/>
      <c r="I57" s="249"/>
      <c r="K57" s="104" t="s">
        <v>28</v>
      </c>
      <c r="L57" s="12" t="s">
        <v>17</v>
      </c>
      <c r="M57" s="12" t="s">
        <v>17</v>
      </c>
      <c r="N57" s="12" t="s">
        <v>17</v>
      </c>
      <c r="O57" s="12" t="s">
        <v>17</v>
      </c>
      <c r="P57" s="12">
        <v>140</v>
      </c>
      <c r="Q57" s="12" t="s">
        <v>17</v>
      </c>
    </row>
    <row r="58" spans="1:19" s="18" customFormat="1" ht="12" hidden="1" customHeight="1" x14ac:dyDescent="0.2">
      <c r="A58" s="263" t="s">
        <v>29</v>
      </c>
      <c r="B58" s="179" t="s">
        <v>90</v>
      </c>
      <c r="C58" s="179" t="s">
        <v>91</v>
      </c>
      <c r="D58" s="179" t="s">
        <v>92</v>
      </c>
      <c r="E58" s="179" t="s">
        <v>93</v>
      </c>
      <c r="F58" s="179" t="s">
        <v>94</v>
      </c>
      <c r="G58" s="179" t="s">
        <v>95</v>
      </c>
      <c r="H58" s="179"/>
      <c r="I58" s="249"/>
      <c r="K58" s="104" t="s">
        <v>29</v>
      </c>
      <c r="L58" s="12" t="s">
        <v>138</v>
      </c>
      <c r="M58" s="12" t="s">
        <v>146</v>
      </c>
      <c r="N58" s="12" t="s">
        <v>154</v>
      </c>
      <c r="O58" s="12" t="s">
        <v>162</v>
      </c>
      <c r="P58" s="12" t="s">
        <v>170</v>
      </c>
      <c r="Q58" s="12" t="s">
        <v>178</v>
      </c>
    </row>
    <row r="59" spans="1:19" s="18" customFormat="1" ht="12" hidden="1" customHeight="1" x14ac:dyDescent="0.2">
      <c r="A59" s="263" t="s">
        <v>30</v>
      </c>
      <c r="B59" s="179">
        <v>485</v>
      </c>
      <c r="C59" s="179">
        <v>275</v>
      </c>
      <c r="D59" s="179">
        <v>486</v>
      </c>
      <c r="E59" s="179">
        <v>627</v>
      </c>
      <c r="F59" s="179">
        <v>341</v>
      </c>
      <c r="G59" s="179" t="s">
        <v>17</v>
      </c>
      <c r="H59" s="179"/>
      <c r="I59" s="249"/>
      <c r="K59" s="104" t="s">
        <v>30</v>
      </c>
      <c r="L59" s="12">
        <v>540</v>
      </c>
      <c r="M59" s="12" t="s">
        <v>17</v>
      </c>
      <c r="N59" s="12">
        <v>307</v>
      </c>
      <c r="O59" s="12">
        <v>145</v>
      </c>
      <c r="P59" s="12">
        <v>284</v>
      </c>
      <c r="Q59" s="12">
        <v>271</v>
      </c>
    </row>
    <row r="60" spans="1:19" s="18" customFormat="1" ht="12" hidden="1" customHeight="1" x14ac:dyDescent="0.2">
      <c r="A60" s="263" t="s">
        <v>31</v>
      </c>
      <c r="B60" s="179" t="s">
        <v>17</v>
      </c>
      <c r="C60" s="179">
        <v>80</v>
      </c>
      <c r="D60" s="179">
        <v>108</v>
      </c>
      <c r="E60" s="179">
        <v>175</v>
      </c>
      <c r="F60" s="179">
        <v>238</v>
      </c>
      <c r="G60" s="179">
        <v>369</v>
      </c>
      <c r="H60" s="179"/>
      <c r="I60" s="249"/>
      <c r="K60" s="104" t="s">
        <v>31</v>
      </c>
      <c r="L60" s="12">
        <v>220</v>
      </c>
      <c r="M60" s="12">
        <v>75</v>
      </c>
      <c r="N60" s="12">
        <v>205</v>
      </c>
      <c r="O60" s="12" t="s">
        <v>17</v>
      </c>
      <c r="P60" s="12" t="s">
        <v>17</v>
      </c>
      <c r="Q60" s="12">
        <v>228</v>
      </c>
    </row>
    <row r="61" spans="1:19" s="18" customFormat="1" ht="12" hidden="1" customHeight="1" x14ac:dyDescent="0.2">
      <c r="A61" s="263" t="s">
        <v>32</v>
      </c>
      <c r="B61" s="179" t="s">
        <v>96</v>
      </c>
      <c r="C61" s="179" t="s">
        <v>97</v>
      </c>
      <c r="D61" s="179" t="s">
        <v>98</v>
      </c>
      <c r="E61" s="179" t="s">
        <v>99</v>
      </c>
      <c r="F61" s="179" t="s">
        <v>100</v>
      </c>
      <c r="G61" s="179" t="s">
        <v>101</v>
      </c>
      <c r="H61" s="179"/>
      <c r="I61" s="249"/>
      <c r="K61" s="104" t="s">
        <v>32</v>
      </c>
      <c r="L61" s="12" t="s">
        <v>139</v>
      </c>
      <c r="M61" s="12" t="s">
        <v>147</v>
      </c>
      <c r="N61" s="12" t="s">
        <v>155</v>
      </c>
      <c r="O61" s="12" t="s">
        <v>163</v>
      </c>
      <c r="P61" s="12" t="s">
        <v>171</v>
      </c>
      <c r="Q61" s="12" t="s">
        <v>179</v>
      </c>
    </row>
    <row r="62" spans="1:19" s="18" customFormat="1" ht="12" hidden="1" customHeight="1" x14ac:dyDescent="0.2">
      <c r="A62" s="263" t="s">
        <v>33</v>
      </c>
      <c r="B62" s="179">
        <v>117</v>
      </c>
      <c r="C62" s="179">
        <v>42</v>
      </c>
      <c r="D62" s="179">
        <v>167</v>
      </c>
      <c r="E62" s="179" t="s">
        <v>17</v>
      </c>
      <c r="F62" s="179">
        <v>777</v>
      </c>
      <c r="G62" s="179">
        <v>442</v>
      </c>
      <c r="H62" s="179"/>
      <c r="I62" s="249"/>
      <c r="K62" s="104" t="s">
        <v>33</v>
      </c>
      <c r="L62" s="12">
        <v>159</v>
      </c>
      <c r="M62" s="12" t="s">
        <v>17</v>
      </c>
      <c r="N62" s="12">
        <v>326</v>
      </c>
      <c r="O62" s="12" t="s">
        <v>17</v>
      </c>
      <c r="P62" s="12" t="s">
        <v>17</v>
      </c>
      <c r="Q62" s="12" t="s">
        <v>17</v>
      </c>
    </row>
    <row r="63" spans="1:19" s="18" customFormat="1" ht="12" hidden="1" customHeight="1" x14ac:dyDescent="0.2">
      <c r="A63" s="263" t="s">
        <v>50</v>
      </c>
      <c r="B63" s="179" t="s">
        <v>17</v>
      </c>
      <c r="C63" s="179" t="s">
        <v>17</v>
      </c>
      <c r="D63" s="179" t="s">
        <v>17</v>
      </c>
      <c r="E63" s="179">
        <v>160</v>
      </c>
      <c r="F63" s="179" t="s">
        <v>17</v>
      </c>
      <c r="G63" s="179" t="s">
        <v>17</v>
      </c>
      <c r="H63" s="179"/>
      <c r="I63" s="249"/>
      <c r="K63" s="104" t="s">
        <v>50</v>
      </c>
      <c r="L63" s="12" t="s">
        <v>17</v>
      </c>
      <c r="M63" s="12" t="s">
        <v>17</v>
      </c>
      <c r="N63" s="12">
        <v>154</v>
      </c>
      <c r="O63" s="12">
        <v>437</v>
      </c>
      <c r="P63" s="12">
        <v>55</v>
      </c>
      <c r="Q63" s="12">
        <v>188</v>
      </c>
    </row>
    <row r="64" spans="1:19" s="18" customFormat="1" ht="12" hidden="1" customHeight="1" x14ac:dyDescent="0.2">
      <c r="A64" s="263" t="s">
        <v>34</v>
      </c>
      <c r="B64" s="179" t="s">
        <v>17</v>
      </c>
      <c r="C64" s="179" t="s">
        <v>17</v>
      </c>
      <c r="D64" s="179">
        <v>287</v>
      </c>
      <c r="E64" s="179">
        <v>446</v>
      </c>
      <c r="F64" s="179">
        <v>158</v>
      </c>
      <c r="G64" s="179">
        <v>301</v>
      </c>
      <c r="H64" s="179"/>
      <c r="I64" s="249"/>
      <c r="K64" s="104" t="s">
        <v>34</v>
      </c>
      <c r="L64" s="12">
        <v>351</v>
      </c>
      <c r="M64" s="12">
        <v>424</v>
      </c>
      <c r="N64" s="12">
        <v>165</v>
      </c>
      <c r="O64" s="12" t="s">
        <v>17</v>
      </c>
      <c r="P64" s="12">
        <v>63</v>
      </c>
      <c r="Q64" s="12">
        <v>51</v>
      </c>
    </row>
    <row r="65" spans="1:17" s="18" customFormat="1" ht="12" hidden="1" customHeight="1" x14ac:dyDescent="0.2">
      <c r="A65" s="263" t="s">
        <v>35</v>
      </c>
      <c r="B65" s="179" t="s">
        <v>102</v>
      </c>
      <c r="C65" s="179" t="s">
        <v>103</v>
      </c>
      <c r="D65" s="179" t="s">
        <v>104</v>
      </c>
      <c r="E65" s="179" t="s">
        <v>105</v>
      </c>
      <c r="F65" s="179" t="s">
        <v>106</v>
      </c>
      <c r="G65" s="179" t="s">
        <v>107</v>
      </c>
      <c r="H65" s="179"/>
      <c r="I65" s="249"/>
      <c r="K65" s="104" t="s">
        <v>35</v>
      </c>
      <c r="L65" s="12" t="s">
        <v>140</v>
      </c>
      <c r="M65" s="12" t="s">
        <v>148</v>
      </c>
      <c r="N65" s="12" t="s">
        <v>156</v>
      </c>
      <c r="O65" s="12" t="s">
        <v>164</v>
      </c>
      <c r="P65" s="12" t="s">
        <v>172</v>
      </c>
      <c r="Q65" s="12" t="s">
        <v>180</v>
      </c>
    </row>
    <row r="66" spans="1:17" s="18" customFormat="1" ht="12" hidden="1" customHeight="1" x14ac:dyDescent="0.2">
      <c r="A66" s="263" t="s">
        <v>36</v>
      </c>
      <c r="B66" s="179" t="s">
        <v>108</v>
      </c>
      <c r="C66" s="179" t="s">
        <v>109</v>
      </c>
      <c r="D66" s="179" t="s">
        <v>110</v>
      </c>
      <c r="E66" s="179" t="s">
        <v>111</v>
      </c>
      <c r="F66" s="179" t="s">
        <v>112</v>
      </c>
      <c r="G66" s="179" t="s">
        <v>113</v>
      </c>
      <c r="H66" s="179"/>
      <c r="I66" s="249"/>
      <c r="K66" s="104" t="s">
        <v>36</v>
      </c>
      <c r="L66" s="12" t="s">
        <v>141</v>
      </c>
      <c r="M66" s="12" t="s">
        <v>149</v>
      </c>
      <c r="N66" s="12" t="s">
        <v>157</v>
      </c>
      <c r="O66" s="12" t="s">
        <v>165</v>
      </c>
      <c r="P66" s="12" t="s">
        <v>173</v>
      </c>
      <c r="Q66" s="12" t="s">
        <v>181</v>
      </c>
    </row>
    <row r="67" spans="1:17" s="18" customFormat="1" ht="12" hidden="1" customHeight="1" x14ac:dyDescent="0.2">
      <c r="A67" s="263" t="s">
        <v>37</v>
      </c>
      <c r="B67" s="179" t="s">
        <v>114</v>
      </c>
      <c r="C67" s="179" t="s">
        <v>115</v>
      </c>
      <c r="D67" s="179" t="s">
        <v>116</v>
      </c>
      <c r="E67" s="179" t="s">
        <v>117</v>
      </c>
      <c r="F67" s="179" t="s">
        <v>118</v>
      </c>
      <c r="G67" s="179" t="s">
        <v>119</v>
      </c>
      <c r="H67" s="179"/>
      <c r="I67" s="249"/>
      <c r="K67" s="104" t="s">
        <v>37</v>
      </c>
      <c r="L67" s="12" t="s">
        <v>142</v>
      </c>
      <c r="M67" s="12" t="s">
        <v>150</v>
      </c>
      <c r="N67" s="12" t="s">
        <v>158</v>
      </c>
      <c r="O67" s="12" t="s">
        <v>166</v>
      </c>
      <c r="P67" s="12" t="s">
        <v>174</v>
      </c>
      <c r="Q67" s="12" t="s">
        <v>182</v>
      </c>
    </row>
    <row r="68" spans="1:17" s="18" customFormat="1" ht="12" hidden="1" customHeight="1" x14ac:dyDescent="0.2">
      <c r="A68" s="263" t="s">
        <v>38</v>
      </c>
      <c r="B68" s="179" t="s">
        <v>120</v>
      </c>
      <c r="C68" s="179" t="s">
        <v>121</v>
      </c>
      <c r="D68" s="179" t="s">
        <v>122</v>
      </c>
      <c r="E68" s="179" t="s">
        <v>123</v>
      </c>
      <c r="F68" s="179" t="s">
        <v>124</v>
      </c>
      <c r="G68" s="179" t="s">
        <v>125</v>
      </c>
      <c r="H68" s="179"/>
      <c r="I68" s="249"/>
      <c r="K68" s="104" t="s">
        <v>38</v>
      </c>
      <c r="L68" s="12" t="s">
        <v>143</v>
      </c>
      <c r="M68" s="12" t="s">
        <v>151</v>
      </c>
      <c r="N68" s="12" t="s">
        <v>159</v>
      </c>
      <c r="O68" s="12" t="s">
        <v>167</v>
      </c>
      <c r="P68" s="12" t="s">
        <v>175</v>
      </c>
      <c r="Q68" s="12" t="s">
        <v>183</v>
      </c>
    </row>
    <row r="69" spans="1:17" s="18" customFormat="1" ht="12" hidden="1" customHeight="1" x14ac:dyDescent="0.2">
      <c r="A69" s="263" t="s">
        <v>39</v>
      </c>
      <c r="B69" s="179" t="s">
        <v>126</v>
      </c>
      <c r="C69" s="179" t="s">
        <v>127</v>
      </c>
      <c r="D69" s="179" t="s">
        <v>128</v>
      </c>
      <c r="E69" s="179" t="s">
        <v>129</v>
      </c>
      <c r="F69" s="179" t="s">
        <v>130</v>
      </c>
      <c r="G69" s="179" t="s">
        <v>131</v>
      </c>
      <c r="H69" s="179"/>
      <c r="I69" s="249"/>
      <c r="K69" s="104" t="s">
        <v>39</v>
      </c>
      <c r="L69" s="12" t="s">
        <v>144</v>
      </c>
      <c r="M69" s="12" t="s">
        <v>152</v>
      </c>
      <c r="N69" s="12" t="s">
        <v>160</v>
      </c>
      <c r="O69" s="12" t="s">
        <v>168</v>
      </c>
      <c r="P69" s="12" t="s">
        <v>176</v>
      </c>
      <c r="Q69" s="12" t="s">
        <v>184</v>
      </c>
    </row>
    <row r="70" spans="1:17" s="18" customFormat="1" ht="12" hidden="1" customHeight="1" x14ac:dyDescent="0.2">
      <c r="A70" s="263" t="s">
        <v>40</v>
      </c>
      <c r="B70" s="179">
        <v>64</v>
      </c>
      <c r="C70" s="179">
        <v>51</v>
      </c>
      <c r="D70" s="179">
        <v>103</v>
      </c>
      <c r="E70" s="179">
        <v>128</v>
      </c>
      <c r="F70" s="179" t="s">
        <v>17</v>
      </c>
      <c r="G70" s="179" t="s">
        <v>17</v>
      </c>
      <c r="H70" s="179"/>
      <c r="I70" s="249"/>
      <c r="K70" s="104" t="s">
        <v>40</v>
      </c>
      <c r="L70" s="12" t="s">
        <v>17</v>
      </c>
      <c r="M70" s="12" t="s">
        <v>17</v>
      </c>
      <c r="N70" s="12">
        <v>120</v>
      </c>
      <c r="O70" s="12" t="s">
        <v>17</v>
      </c>
      <c r="P70" s="12" t="s">
        <v>17</v>
      </c>
      <c r="Q70" s="12" t="s">
        <v>17</v>
      </c>
    </row>
    <row r="71" spans="1:17" s="18" customFormat="1" ht="12" hidden="1" customHeight="1" x14ac:dyDescent="0.2">
      <c r="A71" s="263" t="s">
        <v>51</v>
      </c>
      <c r="B71" s="179" t="s">
        <v>17</v>
      </c>
      <c r="C71" s="179">
        <v>292</v>
      </c>
      <c r="D71" s="179" t="s">
        <v>17</v>
      </c>
      <c r="E71" s="179" t="s">
        <v>17</v>
      </c>
      <c r="F71" s="179">
        <v>96</v>
      </c>
      <c r="G71" s="179">
        <v>92</v>
      </c>
      <c r="H71" s="179"/>
      <c r="I71" s="249"/>
      <c r="K71" s="104" t="s">
        <v>51</v>
      </c>
      <c r="L71" s="12" t="s">
        <v>17</v>
      </c>
      <c r="M71" s="12" t="s">
        <v>17</v>
      </c>
      <c r="N71" s="12" t="s">
        <v>17</v>
      </c>
      <c r="O71" s="12" t="s">
        <v>17</v>
      </c>
      <c r="P71" s="12" t="s">
        <v>17</v>
      </c>
      <c r="Q71" s="12">
        <v>118</v>
      </c>
    </row>
    <row r="72" spans="1:17" s="18" customFormat="1" ht="12" hidden="1" customHeight="1" x14ac:dyDescent="0.2">
      <c r="A72" s="263" t="s">
        <v>48</v>
      </c>
      <c r="B72" s="179" t="s">
        <v>17</v>
      </c>
      <c r="C72" s="179" t="s">
        <v>17</v>
      </c>
      <c r="D72" s="179">
        <v>113</v>
      </c>
      <c r="E72" s="179" t="s">
        <v>17</v>
      </c>
      <c r="F72" s="179" t="s">
        <v>17</v>
      </c>
      <c r="G72" s="179" t="s">
        <v>17</v>
      </c>
      <c r="H72" s="179"/>
      <c r="I72" s="249"/>
      <c r="K72" s="104" t="s">
        <v>48</v>
      </c>
      <c r="L72" s="12" t="s">
        <v>17</v>
      </c>
      <c r="M72" s="12" t="s">
        <v>17</v>
      </c>
      <c r="N72" s="12" t="s">
        <v>17</v>
      </c>
      <c r="O72" s="12" t="s">
        <v>17</v>
      </c>
      <c r="P72" s="12" t="s">
        <v>17</v>
      </c>
      <c r="Q72" s="12" t="s">
        <v>17</v>
      </c>
    </row>
    <row r="73" spans="1:17" s="18" customFormat="1" ht="12" hidden="1" customHeight="1" x14ac:dyDescent="0.2">
      <c r="A73" s="263" t="s">
        <v>41</v>
      </c>
      <c r="B73" s="179">
        <v>914</v>
      </c>
      <c r="C73" s="179" t="s">
        <v>17</v>
      </c>
      <c r="D73" s="179">
        <v>296</v>
      </c>
      <c r="E73" s="179">
        <v>100</v>
      </c>
      <c r="F73" s="179">
        <v>337</v>
      </c>
      <c r="G73" s="179">
        <v>133</v>
      </c>
      <c r="H73" s="179"/>
      <c r="I73" s="249"/>
      <c r="K73" s="104" t="s">
        <v>41</v>
      </c>
      <c r="L73" s="12">
        <v>219</v>
      </c>
      <c r="M73" s="12">
        <v>113</v>
      </c>
      <c r="N73" s="12">
        <v>40</v>
      </c>
      <c r="O73" s="12">
        <v>73</v>
      </c>
      <c r="P73" s="12" t="s">
        <v>17</v>
      </c>
      <c r="Q73" s="12">
        <v>149</v>
      </c>
    </row>
    <row r="74" spans="1:17" s="18" customFormat="1" ht="12" hidden="1" customHeight="1" x14ac:dyDescent="0.2">
      <c r="A74" s="263" t="s">
        <v>42</v>
      </c>
      <c r="B74" s="179" t="s">
        <v>132</v>
      </c>
      <c r="C74" s="179" t="s">
        <v>133</v>
      </c>
      <c r="D74" s="179" t="s">
        <v>134</v>
      </c>
      <c r="E74" s="179" t="s">
        <v>135</v>
      </c>
      <c r="F74" s="179" t="s">
        <v>136</v>
      </c>
      <c r="G74" s="179" t="s">
        <v>137</v>
      </c>
      <c r="H74" s="179"/>
      <c r="I74" s="249"/>
      <c r="K74" s="104" t="s">
        <v>42</v>
      </c>
      <c r="L74" s="12" t="s">
        <v>145</v>
      </c>
      <c r="M74" s="12" t="s">
        <v>153</v>
      </c>
      <c r="N74" s="12" t="s">
        <v>161</v>
      </c>
      <c r="O74" s="12" t="s">
        <v>169</v>
      </c>
      <c r="P74" s="12" t="s">
        <v>177</v>
      </c>
      <c r="Q74" s="12" t="s">
        <v>185</v>
      </c>
    </row>
    <row r="75" spans="1:17" s="18" customFormat="1" ht="19.5" customHeight="1" x14ac:dyDescent="0.2">
      <c r="A75" s="263" t="s">
        <v>43</v>
      </c>
      <c r="B75" s="179" t="s">
        <v>17</v>
      </c>
      <c r="C75" s="179" t="s">
        <v>17</v>
      </c>
      <c r="D75" s="179" t="s">
        <v>17</v>
      </c>
      <c r="E75" s="179" t="s">
        <v>17</v>
      </c>
      <c r="F75" s="179">
        <v>1192</v>
      </c>
      <c r="G75" s="179">
        <v>473</v>
      </c>
      <c r="H75" s="179"/>
      <c r="I75" s="249"/>
      <c r="K75" s="104" t="s">
        <v>43</v>
      </c>
      <c r="L75" s="12">
        <v>278</v>
      </c>
      <c r="M75" s="12">
        <v>336</v>
      </c>
      <c r="N75" s="12">
        <v>832</v>
      </c>
      <c r="O75" s="12">
        <v>64</v>
      </c>
      <c r="P75" s="12" t="s">
        <v>17</v>
      </c>
      <c r="Q75" s="12">
        <v>575</v>
      </c>
    </row>
    <row r="76" spans="1:17" s="18" customFormat="1" ht="12" hidden="1" customHeight="1" x14ac:dyDescent="0.2">
      <c r="A76" s="263" t="s">
        <v>44</v>
      </c>
      <c r="B76" s="179">
        <v>349</v>
      </c>
      <c r="C76" s="179">
        <v>65</v>
      </c>
      <c r="D76" s="179">
        <v>267</v>
      </c>
      <c r="E76" s="179">
        <v>803</v>
      </c>
      <c r="F76" s="179">
        <v>193</v>
      </c>
      <c r="G76" s="179">
        <v>80</v>
      </c>
      <c r="H76" s="179"/>
      <c r="I76" s="249"/>
      <c r="K76" s="104" t="s">
        <v>44</v>
      </c>
      <c r="L76" s="12">
        <v>84</v>
      </c>
      <c r="M76" s="12">
        <v>355</v>
      </c>
      <c r="N76" s="12">
        <v>539</v>
      </c>
      <c r="O76" s="12" t="s">
        <v>17</v>
      </c>
      <c r="P76" s="12" t="s">
        <v>17</v>
      </c>
      <c r="Q76" s="12">
        <v>37</v>
      </c>
    </row>
    <row r="77" spans="1:17" s="18" customFormat="1" ht="12" hidden="1" customHeight="1" x14ac:dyDescent="0.2">
      <c r="A77" s="263" t="s">
        <v>46</v>
      </c>
      <c r="B77" s="179">
        <v>487</v>
      </c>
      <c r="C77" s="179">
        <v>762</v>
      </c>
      <c r="D77" s="179">
        <v>190</v>
      </c>
      <c r="E77" s="179">
        <v>508</v>
      </c>
      <c r="F77" s="179">
        <v>97</v>
      </c>
      <c r="G77" s="179">
        <v>247</v>
      </c>
      <c r="H77" s="179"/>
      <c r="I77" s="249"/>
      <c r="K77" s="104" t="s">
        <v>46</v>
      </c>
      <c r="L77" s="12">
        <v>341</v>
      </c>
      <c r="M77" s="12">
        <v>355</v>
      </c>
      <c r="N77" s="12">
        <v>212</v>
      </c>
      <c r="O77" s="12">
        <v>216</v>
      </c>
      <c r="P77" s="12" t="s">
        <v>17</v>
      </c>
      <c r="Q77" s="12">
        <v>204</v>
      </c>
    </row>
    <row r="78" spans="1:17" s="18" customFormat="1" ht="12" hidden="1" customHeight="1" x14ac:dyDescent="0.2">
      <c r="A78" s="263" t="s">
        <v>47</v>
      </c>
      <c r="B78" s="179">
        <v>50</v>
      </c>
      <c r="C78" s="179" t="s">
        <v>17</v>
      </c>
      <c r="D78" s="179" t="s">
        <v>17</v>
      </c>
      <c r="E78" s="179" t="s">
        <v>17</v>
      </c>
      <c r="F78" s="179" t="s">
        <v>17</v>
      </c>
      <c r="G78" s="179" t="s">
        <v>17</v>
      </c>
      <c r="H78" s="179"/>
      <c r="I78" s="249"/>
      <c r="K78" s="104" t="s">
        <v>47</v>
      </c>
      <c r="L78" s="12" t="s">
        <v>17</v>
      </c>
      <c r="M78" s="12" t="s">
        <v>17</v>
      </c>
      <c r="N78" s="12" t="s">
        <v>17</v>
      </c>
      <c r="O78" s="12" t="s">
        <v>17</v>
      </c>
      <c r="P78" s="12" t="s">
        <v>17</v>
      </c>
      <c r="Q78" s="12" t="s">
        <v>17</v>
      </c>
    </row>
    <row r="79" spans="1:17" s="18" customFormat="1" ht="12" hidden="1" customHeight="1" x14ac:dyDescent="0.2">
      <c r="A79" s="263" t="s">
        <v>49</v>
      </c>
      <c r="B79" s="179" t="s">
        <v>17</v>
      </c>
      <c r="C79" s="179" t="s">
        <v>17</v>
      </c>
      <c r="D79" s="179" t="s">
        <v>17</v>
      </c>
      <c r="E79" s="179" t="s">
        <v>17</v>
      </c>
      <c r="F79" s="179" t="s">
        <v>17</v>
      </c>
      <c r="G79" s="179" t="s">
        <v>17</v>
      </c>
      <c r="H79" s="179"/>
      <c r="I79" s="249"/>
      <c r="K79" s="104" t="s">
        <v>49</v>
      </c>
      <c r="L79" s="12" t="s">
        <v>17</v>
      </c>
      <c r="M79" s="12" t="s">
        <v>17</v>
      </c>
      <c r="N79" s="12" t="s">
        <v>17</v>
      </c>
      <c r="O79" s="12" t="s">
        <v>17</v>
      </c>
      <c r="P79" s="12" t="s">
        <v>17</v>
      </c>
      <c r="Q79" s="12" t="s">
        <v>17</v>
      </c>
    </row>
    <row r="80" spans="1:17" s="18" customFormat="1" ht="19.5" customHeight="1" x14ac:dyDescent="0.2">
      <c r="A80" s="196" t="s">
        <v>190</v>
      </c>
      <c r="B80" s="179">
        <v>81172</v>
      </c>
      <c r="C80" s="179">
        <v>74010</v>
      </c>
      <c r="D80" s="179">
        <v>73703</v>
      </c>
      <c r="E80" s="179">
        <v>85118</v>
      </c>
      <c r="F80" s="179">
        <v>84982</v>
      </c>
      <c r="G80" s="179">
        <v>76785</v>
      </c>
      <c r="H80" s="179"/>
      <c r="I80" s="249"/>
      <c r="K80" s="33" t="s">
        <v>190</v>
      </c>
      <c r="L80" s="12">
        <v>52214</v>
      </c>
      <c r="M80" s="12">
        <v>69196</v>
      </c>
      <c r="N80" s="12">
        <v>70309</v>
      </c>
      <c r="O80" s="12">
        <v>65342</v>
      </c>
      <c r="P80" s="12">
        <v>50039</v>
      </c>
      <c r="Q80" s="12">
        <v>87227</v>
      </c>
    </row>
    <row r="81" spans="1:17" s="18" customFormat="1" ht="19.5" customHeight="1" x14ac:dyDescent="0.2">
      <c r="A81" s="253">
        <v>2017</v>
      </c>
      <c r="B81" s="125"/>
      <c r="C81" s="125"/>
      <c r="D81" s="125"/>
      <c r="E81" s="125"/>
      <c r="F81" s="125"/>
      <c r="G81" s="125"/>
      <c r="H81" s="125"/>
      <c r="I81" s="249"/>
      <c r="K81" s="90">
        <v>2017</v>
      </c>
      <c r="L81" s="96"/>
      <c r="M81" s="96"/>
      <c r="N81" s="96"/>
      <c r="O81" s="96"/>
      <c r="P81" s="96"/>
      <c r="Q81" s="96"/>
    </row>
    <row r="82" spans="1:17" s="18" customFormat="1" ht="19.5" customHeight="1" x14ac:dyDescent="0.2">
      <c r="A82" s="253" t="s">
        <v>224</v>
      </c>
      <c r="B82" s="262">
        <v>61598.751340000003</v>
      </c>
      <c r="C82" s="262">
        <v>59998.356090000001</v>
      </c>
      <c r="D82" s="262">
        <v>116815.01208999999</v>
      </c>
      <c r="E82" s="262">
        <v>37424.307140000004</v>
      </c>
      <c r="F82" s="262">
        <v>79612.121450000021</v>
      </c>
      <c r="G82" s="262">
        <v>58615.618460000012</v>
      </c>
      <c r="H82" s="262"/>
      <c r="I82" s="249"/>
      <c r="K82" s="253" t="s">
        <v>224</v>
      </c>
      <c r="L82" s="73">
        <v>64829</v>
      </c>
      <c r="M82" s="73">
        <v>78172</v>
      </c>
      <c r="N82" s="73">
        <v>74363</v>
      </c>
      <c r="O82" s="73">
        <v>81333</v>
      </c>
      <c r="P82" s="73">
        <v>86081</v>
      </c>
      <c r="Q82" s="73">
        <v>76792</v>
      </c>
    </row>
    <row r="83" spans="1:17" s="18" customFormat="1" ht="12" hidden="1" customHeight="1" x14ac:dyDescent="0.2">
      <c r="A83" s="263" t="s">
        <v>45</v>
      </c>
      <c r="B83" s="179" t="s">
        <v>17</v>
      </c>
      <c r="C83" s="179" t="s">
        <v>17</v>
      </c>
      <c r="D83" s="179">
        <v>87.11</v>
      </c>
      <c r="E83" s="179" t="s">
        <v>17</v>
      </c>
      <c r="F83" s="179" t="s">
        <v>17</v>
      </c>
      <c r="G83" s="179">
        <v>92</v>
      </c>
      <c r="H83" s="179"/>
      <c r="I83" s="249"/>
      <c r="K83" s="104" t="s">
        <v>45</v>
      </c>
      <c r="L83" s="12">
        <v>64829.047879999998</v>
      </c>
      <c r="M83" s="12">
        <v>78172.208559999985</v>
      </c>
      <c r="N83" s="12">
        <v>74363.348700000002</v>
      </c>
      <c r="O83" s="12">
        <v>81332.641370000012</v>
      </c>
      <c r="P83" s="12">
        <v>86081.244139999981</v>
      </c>
      <c r="Q83" s="12">
        <v>76792.483140000011</v>
      </c>
    </row>
    <row r="84" spans="1:17" s="18" customFormat="1" ht="12" hidden="1" customHeight="1" x14ac:dyDescent="0.2">
      <c r="A84" s="263" t="s">
        <v>27</v>
      </c>
      <c r="B84" s="179">
        <v>545.90665000000001</v>
      </c>
      <c r="C84" s="179">
        <v>745.21319999999992</v>
      </c>
      <c r="D84" s="179">
        <v>1218.2355</v>
      </c>
      <c r="E84" s="179">
        <v>400.46886999999998</v>
      </c>
      <c r="F84" s="179">
        <v>1684.32239</v>
      </c>
      <c r="G84" s="179">
        <v>856.64870999999994</v>
      </c>
      <c r="H84" s="179"/>
      <c r="I84" s="249"/>
      <c r="K84" s="104" t="s">
        <v>27</v>
      </c>
      <c r="L84" s="12" t="s">
        <v>17</v>
      </c>
      <c r="M84" s="12">
        <v>227.24600000000001</v>
      </c>
      <c r="N84" s="12" t="s">
        <v>17</v>
      </c>
      <c r="O84" s="12">
        <v>62.122999999999998</v>
      </c>
      <c r="P84" s="12" t="s">
        <v>17</v>
      </c>
      <c r="Q84" s="12" t="s">
        <v>17</v>
      </c>
    </row>
    <row r="85" spans="1:17" s="18" customFormat="1" ht="12" hidden="1" customHeight="1" x14ac:dyDescent="0.2">
      <c r="A85" s="263" t="s">
        <v>28</v>
      </c>
      <c r="B85" s="179" t="s">
        <v>17</v>
      </c>
      <c r="C85" s="179" t="s">
        <v>17</v>
      </c>
      <c r="D85" s="179">
        <v>99</v>
      </c>
      <c r="E85" s="179" t="s">
        <v>17</v>
      </c>
      <c r="F85" s="179" t="s">
        <v>17</v>
      </c>
      <c r="G85" s="179" t="s">
        <v>17</v>
      </c>
      <c r="H85" s="179"/>
      <c r="I85" s="249"/>
      <c r="K85" s="104" t="s">
        <v>28</v>
      </c>
      <c r="L85" s="12">
        <v>571.45480000000009</v>
      </c>
      <c r="M85" s="12">
        <v>846.69667000000004</v>
      </c>
      <c r="N85" s="12">
        <v>2005.4062200000001</v>
      </c>
      <c r="O85" s="12">
        <v>1657.3846800000001</v>
      </c>
      <c r="P85" s="12">
        <v>1841.2170100000001</v>
      </c>
      <c r="Q85" s="12">
        <v>1227.47612</v>
      </c>
    </row>
    <row r="86" spans="1:17" s="18" customFormat="1" ht="12" hidden="1" customHeight="1" x14ac:dyDescent="0.2">
      <c r="A86" s="263" t="s">
        <v>29</v>
      </c>
      <c r="B86" s="179">
        <v>1915.1243800000002</v>
      </c>
      <c r="C86" s="179">
        <v>2002.5</v>
      </c>
      <c r="D86" s="179">
        <v>4224.2003500000001</v>
      </c>
      <c r="E86" s="179">
        <v>1403.04</v>
      </c>
      <c r="F86" s="179">
        <v>491.50900000000001</v>
      </c>
      <c r="G86" s="179">
        <v>1893.2</v>
      </c>
      <c r="H86" s="179"/>
      <c r="I86" s="249"/>
      <c r="K86" s="104" t="s">
        <v>29</v>
      </c>
      <c r="L86" s="12" t="s">
        <v>17</v>
      </c>
      <c r="M86" s="12" t="s">
        <v>17</v>
      </c>
      <c r="N86" s="12" t="s">
        <v>17</v>
      </c>
      <c r="O86" s="12" t="s">
        <v>17</v>
      </c>
      <c r="P86" s="12" t="s">
        <v>17</v>
      </c>
      <c r="Q86" s="12" t="s">
        <v>17</v>
      </c>
    </row>
    <row r="87" spans="1:17" s="18" customFormat="1" ht="12" hidden="1" customHeight="1" x14ac:dyDescent="0.2">
      <c r="A87" s="263" t="s">
        <v>30</v>
      </c>
      <c r="B87" s="179">
        <v>373</v>
      </c>
      <c r="C87" s="179">
        <v>130.5</v>
      </c>
      <c r="D87" s="179">
        <v>532.5</v>
      </c>
      <c r="E87" s="179" t="s">
        <v>17</v>
      </c>
      <c r="F87" s="179" t="s">
        <v>17</v>
      </c>
      <c r="G87" s="179">
        <v>82</v>
      </c>
      <c r="H87" s="179"/>
      <c r="I87" s="249"/>
      <c r="K87" s="104" t="s">
        <v>30</v>
      </c>
      <c r="L87" s="12">
        <v>1521.9894999999999</v>
      </c>
      <c r="M87" s="12">
        <v>3173.5229100000001</v>
      </c>
      <c r="N87" s="12">
        <v>3554.5080999999991</v>
      </c>
      <c r="O87" s="12">
        <v>2131.6009599999998</v>
      </c>
      <c r="P87" s="12">
        <v>2809.7125499999997</v>
      </c>
      <c r="Q87" s="12">
        <v>2658.05555</v>
      </c>
    </row>
    <row r="88" spans="1:17" s="18" customFormat="1" ht="12" hidden="1" customHeight="1" x14ac:dyDescent="0.2">
      <c r="A88" s="263" t="s">
        <v>31</v>
      </c>
      <c r="B88" s="179">
        <v>725.67</v>
      </c>
      <c r="C88" s="179">
        <v>582.12025000000006</v>
      </c>
      <c r="D88" s="179">
        <v>139.91</v>
      </c>
      <c r="E88" s="179">
        <v>117.5</v>
      </c>
      <c r="F88" s="179">
        <v>577.21</v>
      </c>
      <c r="G88" s="179" t="s">
        <v>17</v>
      </c>
      <c r="H88" s="179"/>
      <c r="I88" s="249"/>
      <c r="K88" s="104" t="s">
        <v>31</v>
      </c>
      <c r="L88" s="12">
        <v>264</v>
      </c>
      <c r="M88" s="12">
        <v>141</v>
      </c>
      <c r="N88" s="12">
        <v>261.5</v>
      </c>
      <c r="O88" s="12">
        <v>353</v>
      </c>
      <c r="P88" s="12">
        <v>413</v>
      </c>
      <c r="Q88" s="12">
        <v>137.5</v>
      </c>
    </row>
    <row r="89" spans="1:17" s="18" customFormat="1" ht="12" hidden="1" customHeight="1" x14ac:dyDescent="0.2">
      <c r="A89" s="263" t="s">
        <v>32</v>
      </c>
      <c r="B89" s="179">
        <v>3924.8871300000001</v>
      </c>
      <c r="C89" s="179">
        <v>3934.1162799999993</v>
      </c>
      <c r="D89" s="179">
        <v>6008.0741800000005</v>
      </c>
      <c r="E89" s="179">
        <v>1985.0813400000002</v>
      </c>
      <c r="F89" s="179">
        <v>5771.7981900000004</v>
      </c>
      <c r="G89" s="179">
        <v>4165.8635100000001</v>
      </c>
      <c r="H89" s="179"/>
      <c r="I89" s="249"/>
      <c r="K89" s="104" t="s">
        <v>32</v>
      </c>
      <c r="L89" s="12">
        <v>74.503</v>
      </c>
      <c r="M89" s="12">
        <v>180.83</v>
      </c>
      <c r="N89" s="12">
        <v>170</v>
      </c>
      <c r="O89" s="12">
        <v>300.33999999999997</v>
      </c>
      <c r="P89" s="12">
        <v>722.98099999999999</v>
      </c>
      <c r="Q89" s="12">
        <v>222</v>
      </c>
    </row>
    <row r="90" spans="1:17" s="18" customFormat="1" ht="12" hidden="1" customHeight="1" x14ac:dyDescent="0.2">
      <c r="A90" s="263" t="s">
        <v>33</v>
      </c>
      <c r="B90" s="179" t="s">
        <v>17</v>
      </c>
      <c r="C90" s="179" t="s">
        <v>17</v>
      </c>
      <c r="D90" s="179" t="s">
        <v>17</v>
      </c>
      <c r="E90" s="179" t="s">
        <v>17</v>
      </c>
      <c r="F90" s="179">
        <v>299.97000000000003</v>
      </c>
      <c r="G90" s="179">
        <v>121.15</v>
      </c>
      <c r="H90" s="179"/>
      <c r="I90" s="249"/>
      <c r="K90" s="104" t="s">
        <v>33</v>
      </c>
      <c r="L90" s="12">
        <v>3016.8592899999994</v>
      </c>
      <c r="M90" s="12">
        <v>2910.6297200000008</v>
      </c>
      <c r="N90" s="12">
        <v>4487.1222400000006</v>
      </c>
      <c r="O90" s="12">
        <v>3963.57062</v>
      </c>
      <c r="P90" s="12">
        <v>4380.8250900000012</v>
      </c>
      <c r="Q90" s="12">
        <v>2958.6889999999999</v>
      </c>
    </row>
    <row r="91" spans="1:17" s="18" customFormat="1" ht="12" hidden="1" customHeight="1" x14ac:dyDescent="0.2">
      <c r="A91" s="263" t="s">
        <v>50</v>
      </c>
      <c r="B91" s="179" t="s">
        <v>17</v>
      </c>
      <c r="C91" s="179" t="s">
        <v>17</v>
      </c>
      <c r="D91" s="179">
        <v>160.47999999999999</v>
      </c>
      <c r="E91" s="179" t="s">
        <v>17</v>
      </c>
      <c r="F91" s="179" t="s">
        <v>17</v>
      </c>
      <c r="G91" s="179" t="s">
        <v>17</v>
      </c>
      <c r="H91" s="179"/>
      <c r="I91" s="249"/>
      <c r="K91" s="104" t="s">
        <v>50</v>
      </c>
      <c r="L91" s="12" t="s">
        <v>17</v>
      </c>
      <c r="M91" s="12">
        <v>75.2</v>
      </c>
      <c r="N91" s="12" t="s">
        <v>17</v>
      </c>
      <c r="O91" s="12" t="s">
        <v>17</v>
      </c>
      <c r="P91" s="12">
        <v>77.63</v>
      </c>
      <c r="Q91" s="12" t="s">
        <v>17</v>
      </c>
    </row>
    <row r="92" spans="1:17" s="18" customFormat="1" ht="12" hidden="1" customHeight="1" x14ac:dyDescent="0.2">
      <c r="A92" s="263" t="s">
        <v>34</v>
      </c>
      <c r="B92" s="179">
        <v>139</v>
      </c>
      <c r="C92" s="179" t="s">
        <v>17</v>
      </c>
      <c r="D92" s="179" t="s">
        <v>17</v>
      </c>
      <c r="E92" s="179" t="s">
        <v>17</v>
      </c>
      <c r="F92" s="179">
        <v>86.55</v>
      </c>
      <c r="G92" s="179" t="s">
        <v>17</v>
      </c>
      <c r="H92" s="179"/>
      <c r="I92" s="249"/>
      <c r="K92" s="104" t="s">
        <v>34</v>
      </c>
      <c r="L92" s="12" t="s">
        <v>17</v>
      </c>
      <c r="M92" s="12" t="s">
        <v>17</v>
      </c>
      <c r="N92" s="12" t="s">
        <v>17</v>
      </c>
      <c r="O92" s="12">
        <v>258.92200000000003</v>
      </c>
      <c r="P92" s="12" t="s">
        <v>17</v>
      </c>
      <c r="Q92" s="12" t="s">
        <v>17</v>
      </c>
    </row>
    <row r="93" spans="1:17" s="18" customFormat="1" ht="12" hidden="1" customHeight="1" x14ac:dyDescent="0.2">
      <c r="A93" s="263" t="s">
        <v>35</v>
      </c>
      <c r="B93" s="179">
        <v>3724.9518499999999</v>
      </c>
      <c r="C93" s="179">
        <v>2144.9894399999998</v>
      </c>
      <c r="D93" s="179">
        <v>6898.9426399999984</v>
      </c>
      <c r="E93" s="179">
        <v>1780.4723000000001</v>
      </c>
      <c r="F93" s="179">
        <v>2407.8913400000001</v>
      </c>
      <c r="G93" s="179">
        <v>2611.7815299999997</v>
      </c>
      <c r="H93" s="179"/>
      <c r="I93" s="249"/>
      <c r="K93" s="104" t="s">
        <v>35</v>
      </c>
      <c r="L93" s="12">
        <v>240</v>
      </c>
      <c r="M93" s="12" t="s">
        <v>17</v>
      </c>
      <c r="N93" s="12" t="s">
        <v>17</v>
      </c>
      <c r="O93" s="12" t="s">
        <v>17</v>
      </c>
      <c r="P93" s="12">
        <v>97.5</v>
      </c>
      <c r="Q93" s="12" t="s">
        <v>17</v>
      </c>
    </row>
    <row r="94" spans="1:17" s="18" customFormat="1" ht="12" hidden="1" customHeight="1" x14ac:dyDescent="0.2">
      <c r="A94" s="263" t="s">
        <v>36</v>
      </c>
      <c r="B94" s="179">
        <v>1156.569</v>
      </c>
      <c r="C94" s="179">
        <v>1033.876</v>
      </c>
      <c r="D94" s="179">
        <v>4476.9589999999998</v>
      </c>
      <c r="E94" s="179">
        <v>807.16</v>
      </c>
      <c r="F94" s="179">
        <v>926.7</v>
      </c>
      <c r="G94" s="179">
        <v>1042.518</v>
      </c>
      <c r="H94" s="179"/>
      <c r="I94" s="249"/>
      <c r="K94" s="104" t="s">
        <v>36</v>
      </c>
      <c r="L94" s="12">
        <v>3091.2875900000004</v>
      </c>
      <c r="M94" s="12">
        <v>4489.2599599999994</v>
      </c>
      <c r="N94" s="12">
        <v>3214.3539199999996</v>
      </c>
      <c r="O94" s="12">
        <v>2821.68372</v>
      </c>
      <c r="P94" s="12">
        <v>3232.7578900000003</v>
      </c>
      <c r="Q94" s="12">
        <v>3368.7575800000004</v>
      </c>
    </row>
    <row r="95" spans="1:17" s="18" customFormat="1" ht="12" hidden="1" customHeight="1" x14ac:dyDescent="0.2">
      <c r="A95" s="263" t="s">
        <v>37</v>
      </c>
      <c r="B95" s="179">
        <v>3497.5794000000001</v>
      </c>
      <c r="C95" s="179">
        <v>3009.1285699999999</v>
      </c>
      <c r="D95" s="179">
        <v>7099.8782999999994</v>
      </c>
      <c r="E95" s="179">
        <v>1484.298</v>
      </c>
      <c r="F95" s="179">
        <v>4230.3473000000004</v>
      </c>
      <c r="G95" s="179">
        <v>4640.3041900000007</v>
      </c>
      <c r="H95" s="179"/>
      <c r="I95" s="249"/>
      <c r="K95" s="104" t="s">
        <v>37</v>
      </c>
      <c r="L95" s="12">
        <v>1617.65</v>
      </c>
      <c r="M95" s="12">
        <v>1559.86</v>
      </c>
      <c r="N95" s="12">
        <v>1649.694</v>
      </c>
      <c r="O95" s="12">
        <v>1506.5105000000001</v>
      </c>
      <c r="P95" s="12">
        <v>1627.367</v>
      </c>
      <c r="Q95" s="12">
        <v>2313.6640000000002</v>
      </c>
    </row>
    <row r="96" spans="1:17" s="18" customFormat="1" ht="12" hidden="1" customHeight="1" x14ac:dyDescent="0.2">
      <c r="A96" s="263" t="s">
        <v>38</v>
      </c>
      <c r="B96" s="179">
        <v>4233.3087599999999</v>
      </c>
      <c r="C96" s="179">
        <v>7720.0026999999991</v>
      </c>
      <c r="D96" s="179">
        <v>12232.175739999999</v>
      </c>
      <c r="E96" s="179">
        <v>4110.8942900000002</v>
      </c>
      <c r="F96" s="179">
        <v>5178.0389000000005</v>
      </c>
      <c r="G96" s="179">
        <v>2700.9754000000003</v>
      </c>
      <c r="H96" s="179"/>
      <c r="I96" s="249"/>
      <c r="K96" s="104" t="s">
        <v>38</v>
      </c>
      <c r="L96" s="12">
        <v>3267.5891000000001</v>
      </c>
      <c r="M96" s="12">
        <v>3814.7411000000002</v>
      </c>
      <c r="N96" s="12">
        <v>4943.4939700000004</v>
      </c>
      <c r="O96" s="12">
        <v>4749.41</v>
      </c>
      <c r="P96" s="12">
        <v>4646.3039000000008</v>
      </c>
      <c r="Q96" s="12">
        <v>4148.8472099999999</v>
      </c>
    </row>
    <row r="97" spans="1:17" s="18" customFormat="1" ht="12" hidden="1" customHeight="1" x14ac:dyDescent="0.2">
      <c r="A97" s="263" t="s">
        <v>39</v>
      </c>
      <c r="B97" s="179">
        <v>35818.1302</v>
      </c>
      <c r="C97" s="179">
        <v>35344.372480000005</v>
      </c>
      <c r="D97" s="179">
        <v>65805.84971000001</v>
      </c>
      <c r="E97" s="179">
        <v>23149.383610000004</v>
      </c>
      <c r="F97" s="179">
        <v>53646.405360000019</v>
      </c>
      <c r="G97" s="179">
        <v>37005.568500000008</v>
      </c>
      <c r="H97" s="179"/>
      <c r="I97" s="249"/>
      <c r="K97" s="104" t="s">
        <v>39</v>
      </c>
      <c r="L97" s="12">
        <v>5481.2586200000005</v>
      </c>
      <c r="M97" s="12">
        <v>5744.8212300000005</v>
      </c>
      <c r="N97" s="12">
        <v>6252.4522000000006</v>
      </c>
      <c r="O97" s="12">
        <v>4922.9164800000008</v>
      </c>
      <c r="P97" s="12">
        <v>8141.1627700000008</v>
      </c>
      <c r="Q97" s="12">
        <v>8012.5160700000015</v>
      </c>
    </row>
    <row r="98" spans="1:17" s="18" customFormat="1" ht="12" hidden="1" customHeight="1" x14ac:dyDescent="0.2">
      <c r="A98" s="263" t="s">
        <v>40</v>
      </c>
      <c r="B98" s="179" t="s">
        <v>17</v>
      </c>
      <c r="C98" s="179" t="s">
        <v>17</v>
      </c>
      <c r="D98" s="179">
        <v>131.5</v>
      </c>
      <c r="E98" s="179" t="s">
        <v>17</v>
      </c>
      <c r="F98" s="179" t="s">
        <v>17</v>
      </c>
      <c r="G98" s="179">
        <v>65</v>
      </c>
      <c r="H98" s="179"/>
      <c r="I98" s="249"/>
      <c r="K98" s="104" t="s">
        <v>40</v>
      </c>
      <c r="L98" s="12">
        <v>40523.876229999994</v>
      </c>
      <c r="M98" s="12">
        <v>50232.670750000005</v>
      </c>
      <c r="N98" s="12">
        <v>41760.285210000009</v>
      </c>
      <c r="O98" s="12">
        <v>51024.788479999996</v>
      </c>
      <c r="P98" s="12">
        <v>52082.366379999985</v>
      </c>
      <c r="Q98" s="12">
        <v>45492.377190000014</v>
      </c>
    </row>
    <row r="99" spans="1:17" s="18" customFormat="1" ht="12" hidden="1" customHeight="1" x14ac:dyDescent="0.2">
      <c r="A99" s="263" t="s">
        <v>51</v>
      </c>
      <c r="B99" s="179">
        <v>55.2</v>
      </c>
      <c r="C99" s="179" t="s">
        <v>17</v>
      </c>
      <c r="D99" s="179">
        <v>240.26499999999999</v>
      </c>
      <c r="E99" s="179">
        <v>60.125</v>
      </c>
      <c r="F99" s="179" t="s">
        <v>17</v>
      </c>
      <c r="G99" s="179" t="s">
        <v>17</v>
      </c>
      <c r="H99" s="179"/>
      <c r="I99" s="249"/>
      <c r="K99" s="104" t="s">
        <v>51</v>
      </c>
      <c r="L99" s="12" t="s">
        <v>17</v>
      </c>
      <c r="M99" s="12" t="s">
        <v>17</v>
      </c>
      <c r="N99" s="12">
        <v>76</v>
      </c>
      <c r="O99" s="12" t="s">
        <v>17</v>
      </c>
      <c r="P99" s="12">
        <v>126</v>
      </c>
      <c r="Q99" s="12" t="s">
        <v>17</v>
      </c>
    </row>
    <row r="100" spans="1:17" s="18" customFormat="1" ht="12" hidden="1" customHeight="1" x14ac:dyDescent="0.2">
      <c r="A100" s="263" t="s">
        <v>48</v>
      </c>
      <c r="B100" s="179" t="s">
        <v>17</v>
      </c>
      <c r="C100" s="179" t="s">
        <v>17</v>
      </c>
      <c r="D100" s="179">
        <v>51.5</v>
      </c>
      <c r="E100" s="179" t="s">
        <v>17</v>
      </c>
      <c r="F100" s="179" t="s">
        <v>17</v>
      </c>
      <c r="G100" s="179" t="s">
        <v>17</v>
      </c>
      <c r="H100" s="179"/>
      <c r="I100" s="249"/>
      <c r="K100" s="104" t="s">
        <v>48</v>
      </c>
      <c r="L100" s="12" t="s">
        <v>17</v>
      </c>
      <c r="M100" s="12" t="s">
        <v>17</v>
      </c>
      <c r="N100" s="12" t="s">
        <v>17</v>
      </c>
      <c r="O100" s="12" t="s">
        <v>17</v>
      </c>
      <c r="P100" s="12" t="s">
        <v>17</v>
      </c>
      <c r="Q100" s="12" t="s">
        <v>17</v>
      </c>
    </row>
    <row r="101" spans="1:17" s="18" customFormat="1" ht="12" hidden="1" customHeight="1" x14ac:dyDescent="0.2">
      <c r="A101" s="263" t="s">
        <v>41</v>
      </c>
      <c r="B101" s="179">
        <v>79.94</v>
      </c>
      <c r="C101" s="179">
        <v>39.97</v>
      </c>
      <c r="D101" s="179">
        <v>184.947</v>
      </c>
      <c r="E101" s="179" t="s">
        <v>17</v>
      </c>
      <c r="F101" s="179" t="s">
        <v>17</v>
      </c>
      <c r="G101" s="179" t="s">
        <v>17</v>
      </c>
      <c r="H101" s="179"/>
      <c r="I101" s="249"/>
      <c r="K101" s="104" t="s">
        <v>41</v>
      </c>
      <c r="L101" s="12" t="s">
        <v>17</v>
      </c>
      <c r="M101" s="12" t="s">
        <v>17</v>
      </c>
      <c r="N101" s="12" t="s">
        <v>17</v>
      </c>
      <c r="O101" s="12" t="s">
        <v>17</v>
      </c>
      <c r="P101" s="12" t="s">
        <v>17</v>
      </c>
      <c r="Q101" s="12">
        <v>286.47300000000001</v>
      </c>
    </row>
    <row r="102" spans="1:17" s="18" customFormat="1" ht="12" hidden="1" customHeight="1" x14ac:dyDescent="0.2">
      <c r="A102" s="263" t="s">
        <v>42</v>
      </c>
      <c r="B102" s="179">
        <v>4758.4839700000002</v>
      </c>
      <c r="C102" s="179">
        <v>2118.5671699999998</v>
      </c>
      <c r="D102" s="179">
        <v>6166.53467</v>
      </c>
      <c r="E102" s="179">
        <v>1797.38373</v>
      </c>
      <c r="F102" s="179">
        <v>2932.1539700000008</v>
      </c>
      <c r="G102" s="179">
        <v>2214.1036200000003</v>
      </c>
      <c r="H102" s="179"/>
      <c r="I102" s="249"/>
      <c r="K102" s="104" t="s">
        <v>42</v>
      </c>
      <c r="L102" s="12" t="s">
        <v>17</v>
      </c>
      <c r="M102" s="12">
        <v>55.4</v>
      </c>
      <c r="N102" s="12" t="s">
        <v>17</v>
      </c>
      <c r="O102" s="12" t="s">
        <v>17</v>
      </c>
      <c r="P102" s="12">
        <v>150</v>
      </c>
      <c r="Q102" s="12" t="s">
        <v>17</v>
      </c>
    </row>
    <row r="103" spans="1:17" s="18" customFormat="1" ht="19.5" customHeight="1" x14ac:dyDescent="0.2">
      <c r="A103" s="263" t="s">
        <v>43</v>
      </c>
      <c r="B103" s="179">
        <v>362.3</v>
      </c>
      <c r="C103" s="179">
        <v>673.1</v>
      </c>
      <c r="D103" s="179">
        <v>273.2</v>
      </c>
      <c r="E103" s="179">
        <v>161.5</v>
      </c>
      <c r="F103" s="179">
        <v>158.6</v>
      </c>
      <c r="G103" s="179">
        <v>240.97</v>
      </c>
      <c r="H103" s="179"/>
      <c r="I103" s="264"/>
      <c r="K103" s="104" t="s">
        <v>43</v>
      </c>
      <c r="L103" s="12">
        <v>651</v>
      </c>
      <c r="M103" s="12">
        <v>274</v>
      </c>
      <c r="N103" s="12">
        <v>293</v>
      </c>
      <c r="O103" s="12">
        <v>520</v>
      </c>
      <c r="P103" s="12">
        <v>347</v>
      </c>
      <c r="Q103" s="12">
        <v>295</v>
      </c>
    </row>
    <row r="104" spans="1:17" s="18" customFormat="1" ht="12" hidden="1" customHeight="1" x14ac:dyDescent="0.2">
      <c r="A104" s="263" t="s">
        <v>44</v>
      </c>
      <c r="B104" s="179" t="s">
        <v>17</v>
      </c>
      <c r="C104" s="179">
        <v>270.2</v>
      </c>
      <c r="D104" s="179" t="s">
        <v>17</v>
      </c>
      <c r="E104" s="179" t="s">
        <v>17</v>
      </c>
      <c r="F104" s="179">
        <v>182</v>
      </c>
      <c r="G104" s="179" t="s">
        <v>17</v>
      </c>
      <c r="H104" s="179"/>
      <c r="I104" s="249"/>
      <c r="K104" s="104" t="s">
        <v>44</v>
      </c>
      <c r="L104" s="12">
        <v>650.83000000000004</v>
      </c>
      <c r="M104" s="12">
        <v>273.5</v>
      </c>
      <c r="N104" s="12">
        <v>293</v>
      </c>
      <c r="O104" s="12">
        <v>520</v>
      </c>
      <c r="P104" s="12">
        <v>346.7</v>
      </c>
      <c r="Q104" s="12">
        <v>295.2</v>
      </c>
    </row>
    <row r="105" spans="1:17" s="18" customFormat="1" ht="12" hidden="1" customHeight="1" x14ac:dyDescent="0.2">
      <c r="A105" s="263" t="s">
        <v>46</v>
      </c>
      <c r="B105" s="179">
        <v>288.7</v>
      </c>
      <c r="C105" s="179">
        <v>172.7</v>
      </c>
      <c r="D105" s="179">
        <v>783.75</v>
      </c>
      <c r="E105" s="179">
        <v>167</v>
      </c>
      <c r="F105" s="179">
        <v>1038.625</v>
      </c>
      <c r="G105" s="179">
        <v>776.33500000000004</v>
      </c>
      <c r="H105" s="179"/>
      <c r="I105" s="249"/>
      <c r="K105" s="104" t="s">
        <v>46</v>
      </c>
      <c r="L105" s="12" t="s">
        <v>17</v>
      </c>
      <c r="M105" s="12">
        <v>126.01</v>
      </c>
      <c r="N105" s="12">
        <v>441</v>
      </c>
      <c r="O105" s="12">
        <v>230.92</v>
      </c>
      <c r="P105" s="12">
        <v>60</v>
      </c>
      <c r="Q105" s="12" t="s">
        <v>17</v>
      </c>
    </row>
    <row r="106" spans="1:17" s="18" customFormat="1" ht="12" hidden="1" customHeight="1" x14ac:dyDescent="0.2">
      <c r="A106" s="263" t="s">
        <v>47</v>
      </c>
      <c r="B106" s="179" t="s">
        <v>17</v>
      </c>
      <c r="C106" s="179" t="s">
        <v>17</v>
      </c>
      <c r="D106" s="179" t="s">
        <v>17</v>
      </c>
      <c r="E106" s="179" t="s">
        <v>17</v>
      </c>
      <c r="F106" s="179" t="s">
        <v>17</v>
      </c>
      <c r="G106" s="179" t="s">
        <v>17</v>
      </c>
      <c r="H106" s="179"/>
      <c r="I106" s="249"/>
      <c r="K106" s="104" t="s">
        <v>47</v>
      </c>
      <c r="L106" s="12">
        <v>720.03499999999997</v>
      </c>
      <c r="M106" s="12">
        <v>786.20580000000007</v>
      </c>
      <c r="N106" s="12">
        <v>1290.575</v>
      </c>
      <c r="O106" s="12">
        <v>664.02215000000001</v>
      </c>
      <c r="P106" s="12">
        <v>104.3</v>
      </c>
      <c r="Q106" s="12">
        <v>647.63879000000009</v>
      </c>
    </row>
    <row r="107" spans="1:17" s="18" customFormat="1" ht="12" hidden="1" customHeight="1" x14ac:dyDescent="0.2">
      <c r="A107" s="263" t="s">
        <v>49</v>
      </c>
      <c r="B107" s="179" t="s">
        <v>17</v>
      </c>
      <c r="C107" s="179">
        <v>77</v>
      </c>
      <c r="D107" s="179" t="s">
        <v>17</v>
      </c>
      <c r="E107" s="179" t="s">
        <v>17</v>
      </c>
      <c r="F107" s="179" t="s">
        <v>17</v>
      </c>
      <c r="G107" s="179">
        <v>107.2</v>
      </c>
      <c r="H107" s="179"/>
      <c r="I107" s="249"/>
      <c r="K107" s="104" t="s">
        <v>49</v>
      </c>
      <c r="L107" s="12" t="s">
        <v>17</v>
      </c>
      <c r="M107" s="12" t="s">
        <v>17</v>
      </c>
      <c r="N107" s="12" t="s">
        <v>17</v>
      </c>
      <c r="O107" s="12" t="s">
        <v>17</v>
      </c>
      <c r="P107" s="12" t="s">
        <v>17</v>
      </c>
      <c r="Q107" s="12" t="s">
        <v>17</v>
      </c>
    </row>
    <row r="108" spans="1:17" s="18" customFormat="1" ht="19.5" customHeight="1" x14ac:dyDescent="0.2">
      <c r="A108" s="196" t="s">
        <v>190</v>
      </c>
      <c r="B108" s="179">
        <v>61236.45134</v>
      </c>
      <c r="C108" s="179">
        <v>59325.256090000003</v>
      </c>
      <c r="D108" s="179">
        <v>116541.81208999999</v>
      </c>
      <c r="E108" s="179">
        <v>37262.807140000004</v>
      </c>
      <c r="F108" s="179">
        <v>79453.521450000015</v>
      </c>
      <c r="G108" s="179">
        <v>58374.648460000011</v>
      </c>
      <c r="H108" s="179"/>
      <c r="I108" s="249"/>
      <c r="K108" s="33" t="s">
        <v>190</v>
      </c>
      <c r="L108" s="12">
        <f t="shared" ref="L108:P108" si="3">+L82-L103</f>
        <v>64178</v>
      </c>
      <c r="M108" s="12">
        <f t="shared" si="3"/>
        <v>77898</v>
      </c>
      <c r="N108" s="12">
        <f t="shared" si="3"/>
        <v>74070</v>
      </c>
      <c r="O108" s="12">
        <f t="shared" si="3"/>
        <v>80813</v>
      </c>
      <c r="P108" s="12">
        <f t="shared" si="3"/>
        <v>85734</v>
      </c>
      <c r="Q108" s="12">
        <f>+Q82-Q103</f>
        <v>76497</v>
      </c>
    </row>
    <row r="109" spans="1:17" s="18" customFormat="1" ht="19.5" customHeight="1" x14ac:dyDescent="0.2">
      <c r="A109" s="253">
        <v>2018</v>
      </c>
      <c r="B109" s="125"/>
      <c r="C109" s="125"/>
      <c r="D109" s="125"/>
      <c r="E109" s="125"/>
      <c r="F109" s="125"/>
      <c r="G109" s="125"/>
      <c r="H109" s="125"/>
      <c r="I109" s="249"/>
      <c r="K109" s="90">
        <v>2018</v>
      </c>
      <c r="L109" s="96"/>
      <c r="M109" s="96"/>
      <c r="N109" s="96"/>
      <c r="O109" s="96"/>
      <c r="P109" s="96"/>
      <c r="Q109" s="96"/>
    </row>
    <row r="110" spans="1:17" s="18" customFormat="1" ht="19.5" customHeight="1" x14ac:dyDescent="0.2">
      <c r="A110" s="253" t="s">
        <v>224</v>
      </c>
      <c r="B110" s="262">
        <v>84327.575230000002</v>
      </c>
      <c r="C110" s="262">
        <v>64031.13906999999</v>
      </c>
      <c r="D110" s="262">
        <v>77456.249379999965</v>
      </c>
      <c r="E110" s="262">
        <v>84662</v>
      </c>
      <c r="F110" s="262">
        <v>86540.529880000016</v>
      </c>
      <c r="G110" s="262">
        <v>75718.178680000012</v>
      </c>
      <c r="H110" s="262"/>
      <c r="I110" s="249"/>
      <c r="K110" s="253" t="s">
        <v>224</v>
      </c>
      <c r="L110" s="73">
        <v>89870.288959999991</v>
      </c>
      <c r="M110" s="73">
        <v>100282.54553999998</v>
      </c>
      <c r="N110" s="73">
        <v>102182.42319000003</v>
      </c>
      <c r="O110" s="73">
        <v>117354.02377</v>
      </c>
      <c r="P110" s="73">
        <v>131188.55746000001</v>
      </c>
      <c r="Q110" s="73">
        <v>125093</v>
      </c>
    </row>
    <row r="111" spans="1:17" s="18" customFormat="1" ht="12" hidden="1" customHeight="1" x14ac:dyDescent="0.2">
      <c r="A111" s="263" t="s">
        <v>45</v>
      </c>
      <c r="B111" s="179" t="s">
        <v>17</v>
      </c>
      <c r="C111" s="179" t="s">
        <v>17</v>
      </c>
      <c r="D111" s="179">
        <v>141.82650000000001</v>
      </c>
      <c r="E111" s="179" t="s">
        <v>17</v>
      </c>
      <c r="F111" s="179">
        <v>183.8</v>
      </c>
      <c r="G111" s="179" t="s">
        <v>17</v>
      </c>
      <c r="H111" s="179"/>
      <c r="I111" s="249"/>
      <c r="K111" s="104" t="s">
        <v>45</v>
      </c>
      <c r="L111" s="12">
        <v>96.9649</v>
      </c>
      <c r="M111" s="12" t="s">
        <v>17</v>
      </c>
      <c r="N111" s="12" t="s">
        <v>17</v>
      </c>
      <c r="O111" s="12" t="s">
        <v>17</v>
      </c>
      <c r="P111" s="12" t="s">
        <v>17</v>
      </c>
      <c r="Q111" s="12" t="s">
        <v>17</v>
      </c>
    </row>
    <row r="112" spans="1:17" s="18" customFormat="1" ht="12" hidden="1" customHeight="1" x14ac:dyDescent="0.2">
      <c r="A112" s="263" t="s">
        <v>27</v>
      </c>
      <c r="B112" s="179">
        <v>921.85</v>
      </c>
      <c r="C112" s="179">
        <v>962.01329999999996</v>
      </c>
      <c r="D112" s="179">
        <v>599.91989999999998</v>
      </c>
      <c r="E112" s="179">
        <v>729.77769999999998</v>
      </c>
      <c r="F112" s="179">
        <v>1076.43705</v>
      </c>
      <c r="G112" s="179">
        <v>834.46500000000003</v>
      </c>
      <c r="H112" s="179"/>
      <c r="I112" s="249"/>
      <c r="K112" s="104" t="s">
        <v>27</v>
      </c>
      <c r="L112" s="12">
        <v>1057.7991000000002</v>
      </c>
      <c r="M112" s="12">
        <v>412.96</v>
      </c>
      <c r="N112" s="12">
        <v>897.43789000000004</v>
      </c>
      <c r="O112" s="12">
        <v>693.24800000000005</v>
      </c>
      <c r="P112" s="12">
        <v>1308.72165</v>
      </c>
      <c r="Q112" s="12">
        <v>407.19799999999998</v>
      </c>
    </row>
    <row r="113" spans="1:17" s="18" customFormat="1" ht="12" hidden="1" customHeight="1" x14ac:dyDescent="0.2">
      <c r="A113" s="263" t="s">
        <v>28</v>
      </c>
      <c r="B113" s="179" t="s">
        <v>17</v>
      </c>
      <c r="C113" s="179" t="s">
        <v>17</v>
      </c>
      <c r="D113" s="179" t="s">
        <v>17</v>
      </c>
      <c r="E113" s="179">
        <v>137.6</v>
      </c>
      <c r="F113" s="179" t="s">
        <v>17</v>
      </c>
      <c r="G113" s="179" t="s">
        <v>17</v>
      </c>
      <c r="H113" s="179"/>
      <c r="I113" s="249"/>
      <c r="K113" s="104" t="s">
        <v>28</v>
      </c>
      <c r="L113" s="12" t="s">
        <v>17</v>
      </c>
      <c r="M113" s="12" t="s">
        <v>17</v>
      </c>
      <c r="N113" s="12">
        <v>126.1</v>
      </c>
      <c r="O113" s="12" t="s">
        <v>17</v>
      </c>
      <c r="P113" s="12" t="s">
        <v>17</v>
      </c>
      <c r="Q113" s="12">
        <v>223.1</v>
      </c>
    </row>
    <row r="114" spans="1:17" s="18" customFormat="1" ht="12" hidden="1" customHeight="1" x14ac:dyDescent="0.2">
      <c r="A114" s="263" t="s">
        <v>29</v>
      </c>
      <c r="B114" s="179">
        <v>1596.5039999999999</v>
      </c>
      <c r="C114" s="179">
        <v>2569.4262499999995</v>
      </c>
      <c r="D114" s="179">
        <v>2256.3388</v>
      </c>
      <c r="E114" s="179">
        <v>2010.4893499999998</v>
      </c>
      <c r="F114" s="179">
        <v>1348.06025</v>
      </c>
      <c r="G114" s="179">
        <v>2036.2238500000001</v>
      </c>
      <c r="H114" s="179"/>
      <c r="I114" s="249"/>
      <c r="K114" s="104" t="s">
        <v>29</v>
      </c>
      <c r="L114" s="12">
        <v>2023.5941</v>
      </c>
      <c r="M114" s="12">
        <v>2679.9857999999999</v>
      </c>
      <c r="N114" s="12">
        <v>1832.5661599999999</v>
      </c>
      <c r="O114" s="12">
        <v>1828.5489</v>
      </c>
      <c r="P114" s="12">
        <v>2425.9639999999999</v>
      </c>
      <c r="Q114" s="12">
        <v>1174.9516999999998</v>
      </c>
    </row>
    <row r="115" spans="1:17" s="18" customFormat="1" ht="12" hidden="1" customHeight="1" x14ac:dyDescent="0.2">
      <c r="A115" s="263" t="s">
        <v>30</v>
      </c>
      <c r="B115" s="179">
        <v>203</v>
      </c>
      <c r="C115" s="179">
        <v>110.6</v>
      </c>
      <c r="D115" s="179">
        <v>110</v>
      </c>
      <c r="E115" s="179" t="s">
        <v>17</v>
      </c>
      <c r="F115" s="179">
        <v>70</v>
      </c>
      <c r="G115" s="179">
        <v>145.19999999999999</v>
      </c>
      <c r="H115" s="179"/>
      <c r="I115" s="249"/>
      <c r="K115" s="104" t="s">
        <v>30</v>
      </c>
      <c r="L115" s="12">
        <v>70</v>
      </c>
      <c r="M115" s="12">
        <v>122.6</v>
      </c>
      <c r="N115" s="12" t="s">
        <v>17</v>
      </c>
      <c r="O115" s="12">
        <v>125</v>
      </c>
      <c r="P115" s="12">
        <v>287.10000000000002</v>
      </c>
      <c r="Q115" s="12">
        <v>205.9</v>
      </c>
    </row>
    <row r="116" spans="1:17" s="18" customFormat="1" ht="12" hidden="1" customHeight="1" x14ac:dyDescent="0.2">
      <c r="A116" s="263" t="s">
        <v>31</v>
      </c>
      <c r="B116" s="179">
        <v>127.8</v>
      </c>
      <c r="C116" s="179">
        <v>305.7</v>
      </c>
      <c r="D116" s="179">
        <v>363.47</v>
      </c>
      <c r="E116" s="179">
        <v>322.85353000000003</v>
      </c>
      <c r="F116" s="179">
        <v>595.6</v>
      </c>
      <c r="G116" s="179" t="s">
        <v>17</v>
      </c>
      <c r="H116" s="179"/>
      <c r="I116" s="249"/>
      <c r="K116" s="104" t="s">
        <v>31</v>
      </c>
      <c r="L116" s="12">
        <v>138.80000000000001</v>
      </c>
      <c r="M116" s="12">
        <v>226.5</v>
      </c>
      <c r="N116" s="12">
        <v>183.9</v>
      </c>
      <c r="O116" s="12">
        <v>128.1</v>
      </c>
      <c r="P116" s="12">
        <v>347.5</v>
      </c>
      <c r="Q116" s="12" t="s">
        <v>17</v>
      </c>
    </row>
    <row r="117" spans="1:17" s="18" customFormat="1" ht="12" hidden="1" customHeight="1" x14ac:dyDescent="0.2">
      <c r="A117" s="263" t="s">
        <v>32</v>
      </c>
      <c r="B117" s="179">
        <v>3336.4891400000001</v>
      </c>
      <c r="C117" s="179">
        <v>2157.2119500000003</v>
      </c>
      <c r="D117" s="179">
        <v>2278.2757499999998</v>
      </c>
      <c r="E117" s="179">
        <v>2746.0605</v>
      </c>
      <c r="F117" s="179">
        <v>4487.197720000001</v>
      </c>
      <c r="G117" s="179">
        <v>3052.94155</v>
      </c>
      <c r="H117" s="179"/>
      <c r="I117" s="249"/>
      <c r="K117" s="104" t="s">
        <v>32</v>
      </c>
      <c r="L117" s="12">
        <v>3736.3251299999997</v>
      </c>
      <c r="M117" s="12">
        <v>3524.645</v>
      </c>
      <c r="N117" s="12">
        <v>3079.4439999999995</v>
      </c>
      <c r="O117" s="12">
        <v>5970.7301200000002</v>
      </c>
      <c r="P117" s="12">
        <v>4866.4310999999998</v>
      </c>
      <c r="Q117" s="12">
        <v>3213.5122900000001</v>
      </c>
    </row>
    <row r="118" spans="1:17" s="18" customFormat="1" ht="12" hidden="1" customHeight="1" x14ac:dyDescent="0.2">
      <c r="A118" s="263" t="s">
        <v>33</v>
      </c>
      <c r="B118" s="179" t="s">
        <v>17</v>
      </c>
      <c r="C118" s="179">
        <v>220.8</v>
      </c>
      <c r="D118" s="179" t="s">
        <v>17</v>
      </c>
      <c r="E118" s="179">
        <v>352.13299999999998</v>
      </c>
      <c r="F118" s="179" t="s">
        <v>17</v>
      </c>
      <c r="G118" s="179">
        <v>164.1</v>
      </c>
      <c r="H118" s="179"/>
      <c r="I118" s="249"/>
      <c r="K118" s="104" t="s">
        <v>33</v>
      </c>
      <c r="L118" s="12">
        <v>290.10000000000002</v>
      </c>
      <c r="M118" s="12" t="s">
        <v>17</v>
      </c>
      <c r="N118" s="12">
        <v>357.75</v>
      </c>
      <c r="O118" s="12" t="s">
        <v>17</v>
      </c>
      <c r="P118" s="12">
        <v>446.45</v>
      </c>
      <c r="Q118" s="12">
        <v>230</v>
      </c>
    </row>
    <row r="119" spans="1:17" s="18" customFormat="1" ht="12" hidden="1" customHeight="1" x14ac:dyDescent="0.2">
      <c r="A119" s="263" t="s">
        <v>50</v>
      </c>
      <c r="B119" s="179" t="s">
        <v>17</v>
      </c>
      <c r="C119" s="179" t="s">
        <v>17</v>
      </c>
      <c r="D119" s="179" t="s">
        <v>17</v>
      </c>
      <c r="E119" s="179" t="s">
        <v>17</v>
      </c>
      <c r="F119" s="179" t="s">
        <v>17</v>
      </c>
      <c r="G119" s="179">
        <v>33.777699999999996</v>
      </c>
      <c r="H119" s="179"/>
      <c r="I119" s="249"/>
      <c r="K119" s="104" t="s">
        <v>50</v>
      </c>
      <c r="L119" s="12" t="s">
        <v>17</v>
      </c>
      <c r="M119" s="12" t="s">
        <v>17</v>
      </c>
      <c r="N119" s="12" t="s">
        <v>17</v>
      </c>
      <c r="O119" s="12" t="s">
        <v>17</v>
      </c>
      <c r="P119" s="12" t="s">
        <v>17</v>
      </c>
      <c r="Q119" s="12" t="s">
        <v>17</v>
      </c>
    </row>
    <row r="120" spans="1:17" s="18" customFormat="1" ht="12" hidden="1" customHeight="1" x14ac:dyDescent="0.2">
      <c r="A120" s="263" t="s">
        <v>34</v>
      </c>
      <c r="B120" s="179" t="s">
        <v>17</v>
      </c>
      <c r="C120" s="179" t="s">
        <v>17</v>
      </c>
      <c r="D120" s="179">
        <v>90</v>
      </c>
      <c r="E120" s="179">
        <v>99.1</v>
      </c>
      <c r="F120" s="179">
        <v>198.2</v>
      </c>
      <c r="G120" s="179">
        <v>149.80000000000001</v>
      </c>
      <c r="H120" s="179"/>
      <c r="I120" s="249"/>
      <c r="K120" s="104" t="s">
        <v>34</v>
      </c>
      <c r="L120" s="12">
        <v>427</v>
      </c>
      <c r="M120" s="12" t="s">
        <v>17</v>
      </c>
      <c r="N120" s="12">
        <v>180</v>
      </c>
      <c r="O120" s="12" t="s">
        <v>17</v>
      </c>
      <c r="P120" s="12">
        <v>98</v>
      </c>
      <c r="Q120" s="12">
        <v>56.3</v>
      </c>
    </row>
    <row r="121" spans="1:17" s="18" customFormat="1" ht="12" hidden="1" customHeight="1" x14ac:dyDescent="0.2">
      <c r="A121" s="263" t="s">
        <v>35</v>
      </c>
      <c r="B121" s="179">
        <v>4963.7272200000007</v>
      </c>
      <c r="C121" s="179">
        <v>3622.6114199999997</v>
      </c>
      <c r="D121" s="179">
        <v>2965.9939499999996</v>
      </c>
      <c r="E121" s="179">
        <v>4801.2950900000005</v>
      </c>
      <c r="F121" s="179">
        <v>3538.6550699999998</v>
      </c>
      <c r="G121" s="179">
        <v>3701.6962699999999</v>
      </c>
      <c r="H121" s="179"/>
      <c r="I121" s="249"/>
      <c r="K121" s="104" t="s">
        <v>35</v>
      </c>
      <c r="L121" s="12">
        <v>3643.1089800000004</v>
      </c>
      <c r="M121" s="12">
        <v>4697.2286899999999</v>
      </c>
      <c r="N121" s="12">
        <v>2415.0614299999997</v>
      </c>
      <c r="O121" s="12">
        <v>3416.3520900000003</v>
      </c>
      <c r="P121" s="12">
        <v>3396.8922199999997</v>
      </c>
      <c r="Q121" s="12">
        <v>2968.4625799999999</v>
      </c>
    </row>
    <row r="122" spans="1:17" s="18" customFormat="1" ht="12" hidden="1" customHeight="1" x14ac:dyDescent="0.2">
      <c r="A122" s="263" t="s">
        <v>36</v>
      </c>
      <c r="B122" s="179">
        <v>1326.16416</v>
      </c>
      <c r="C122" s="179">
        <v>864</v>
      </c>
      <c r="D122" s="179">
        <v>1512.67</v>
      </c>
      <c r="E122" s="179">
        <v>3060.8025600000001</v>
      </c>
      <c r="F122" s="179">
        <v>2974.2139999999999</v>
      </c>
      <c r="G122" s="179">
        <v>1034.5</v>
      </c>
      <c r="H122" s="179"/>
      <c r="I122" s="249"/>
      <c r="K122" s="104" t="s">
        <v>36</v>
      </c>
      <c r="L122" s="12">
        <v>2651.873</v>
      </c>
      <c r="M122" s="12">
        <v>2710.989</v>
      </c>
      <c r="N122" s="12">
        <v>3773.7370000000001</v>
      </c>
      <c r="O122" s="12">
        <v>2213.5079999999998</v>
      </c>
      <c r="P122" s="12">
        <v>1121</v>
      </c>
      <c r="Q122" s="12">
        <v>1949.9267500000001</v>
      </c>
    </row>
    <row r="123" spans="1:17" s="18" customFormat="1" ht="12" hidden="1" customHeight="1" x14ac:dyDescent="0.2">
      <c r="A123" s="263" t="s">
        <v>37</v>
      </c>
      <c r="B123" s="179">
        <v>4124.5500099999999</v>
      </c>
      <c r="C123" s="179">
        <v>5171.45</v>
      </c>
      <c r="D123" s="179">
        <v>4373.4295000000002</v>
      </c>
      <c r="E123" s="179">
        <v>6194.7242999999999</v>
      </c>
      <c r="F123" s="179">
        <v>5359.5540000000001</v>
      </c>
      <c r="G123" s="179">
        <v>4363.9280099999996</v>
      </c>
      <c r="H123" s="179"/>
      <c r="I123" s="249"/>
      <c r="K123" s="104" t="s">
        <v>37</v>
      </c>
      <c r="L123" s="12">
        <v>6488.9574500000008</v>
      </c>
      <c r="M123" s="12">
        <v>7516.4299499999997</v>
      </c>
      <c r="N123" s="12">
        <v>5803.2587999999996</v>
      </c>
      <c r="O123" s="12">
        <v>5827.0871200000001</v>
      </c>
      <c r="P123" s="12">
        <v>8870.5012800000004</v>
      </c>
      <c r="Q123" s="12">
        <v>5481.7497400000002</v>
      </c>
    </row>
    <row r="124" spans="1:17" s="18" customFormat="1" ht="12" hidden="1" customHeight="1" x14ac:dyDescent="0.2">
      <c r="A124" s="263" t="s">
        <v>38</v>
      </c>
      <c r="B124" s="179">
        <v>7587.9248000000007</v>
      </c>
      <c r="C124" s="179">
        <v>3767.8185699999995</v>
      </c>
      <c r="D124" s="179">
        <v>6581.5324600000004</v>
      </c>
      <c r="E124" s="179">
        <v>6206.708090000001</v>
      </c>
      <c r="F124" s="179">
        <v>7801.0997300000008</v>
      </c>
      <c r="G124" s="179">
        <v>5000.52124</v>
      </c>
      <c r="H124" s="179"/>
      <c r="I124" s="249"/>
      <c r="K124" s="104" t="s">
        <v>38</v>
      </c>
      <c r="L124" s="12">
        <v>6976.4773800000003</v>
      </c>
      <c r="M124" s="12">
        <v>7786.6789800000015</v>
      </c>
      <c r="N124" s="12">
        <v>9801.9875500000016</v>
      </c>
      <c r="O124" s="12">
        <v>8172.0299000000005</v>
      </c>
      <c r="P124" s="12">
        <v>9107.7409100000004</v>
      </c>
      <c r="Q124" s="12">
        <v>4861.1128900000003</v>
      </c>
    </row>
    <row r="125" spans="1:17" s="18" customFormat="1" ht="12" hidden="1" customHeight="1" x14ac:dyDescent="0.2">
      <c r="A125" s="263" t="s">
        <v>39</v>
      </c>
      <c r="B125" s="179">
        <v>53167.656860000003</v>
      </c>
      <c r="C125" s="179">
        <v>38617.709009999991</v>
      </c>
      <c r="D125" s="179">
        <v>48632.672579999977</v>
      </c>
      <c r="E125" s="179">
        <v>50678.331129999977</v>
      </c>
      <c r="F125" s="179">
        <v>52277.961070000012</v>
      </c>
      <c r="G125" s="179">
        <v>48336.388310000024</v>
      </c>
      <c r="H125" s="179"/>
      <c r="I125" s="249"/>
      <c r="K125" s="104" t="s">
        <v>39</v>
      </c>
      <c r="L125" s="12">
        <v>53628.167139999969</v>
      </c>
      <c r="M125" s="12">
        <v>61380.926879999985</v>
      </c>
      <c r="N125" s="12">
        <v>64031.735380000042</v>
      </c>
      <c r="O125" s="12">
        <v>79175.100999999995</v>
      </c>
      <c r="P125" s="12">
        <v>86790.722089999996</v>
      </c>
      <c r="Q125" s="12">
        <v>63863.908579999952</v>
      </c>
    </row>
    <row r="126" spans="1:17" s="18" customFormat="1" ht="12" hidden="1" customHeight="1" x14ac:dyDescent="0.2">
      <c r="A126" s="263" t="s">
        <v>40</v>
      </c>
      <c r="B126" s="179">
        <v>107.5</v>
      </c>
      <c r="C126" s="179" t="s">
        <v>17</v>
      </c>
      <c r="D126" s="179">
        <v>345.2</v>
      </c>
      <c r="E126" s="179" t="s">
        <v>17</v>
      </c>
      <c r="F126" s="179" t="s">
        <v>17</v>
      </c>
      <c r="G126" s="179" t="s">
        <v>17</v>
      </c>
      <c r="H126" s="179"/>
      <c r="I126" s="249"/>
      <c r="K126" s="104" t="s">
        <v>40</v>
      </c>
      <c r="L126" s="12">
        <v>131.1</v>
      </c>
      <c r="M126" s="12">
        <v>303.7</v>
      </c>
      <c r="N126" s="12" t="s">
        <v>17</v>
      </c>
      <c r="O126" s="12" t="s">
        <v>17</v>
      </c>
      <c r="P126" s="12">
        <v>77.599999999999994</v>
      </c>
      <c r="Q126" s="12">
        <v>216.13200000000001</v>
      </c>
    </row>
    <row r="127" spans="1:17" s="18" customFormat="1" ht="12" hidden="1" customHeight="1" x14ac:dyDescent="0.2">
      <c r="A127" s="263" t="s">
        <v>51</v>
      </c>
      <c r="B127" s="179" t="s">
        <v>17</v>
      </c>
      <c r="C127" s="179" t="s">
        <v>17</v>
      </c>
      <c r="D127" s="179" t="s">
        <v>17</v>
      </c>
      <c r="E127" s="179" t="s">
        <v>17</v>
      </c>
      <c r="F127" s="179" t="s">
        <v>17</v>
      </c>
      <c r="G127" s="179">
        <v>373.36</v>
      </c>
      <c r="H127" s="179"/>
      <c r="I127" s="249"/>
      <c r="K127" s="104" t="s">
        <v>51</v>
      </c>
      <c r="L127" s="12" t="s">
        <v>17</v>
      </c>
      <c r="M127" s="12">
        <v>269.31</v>
      </c>
      <c r="N127" s="12">
        <v>238.64</v>
      </c>
      <c r="O127" s="12">
        <v>343.97</v>
      </c>
      <c r="P127" s="12">
        <v>121.58</v>
      </c>
      <c r="Q127" s="12">
        <v>238.14</v>
      </c>
    </row>
    <row r="128" spans="1:17" s="18" customFormat="1" ht="12" hidden="1" customHeight="1" x14ac:dyDescent="0.2">
      <c r="A128" s="263" t="s">
        <v>48</v>
      </c>
      <c r="B128" s="179">
        <v>738.15537000000006</v>
      </c>
      <c r="C128" s="179">
        <v>596.77099999999996</v>
      </c>
      <c r="D128" s="179">
        <v>757.91122999999993</v>
      </c>
      <c r="E128" s="179">
        <v>945.07384000000002</v>
      </c>
      <c r="F128" s="179">
        <v>167.36951000000002</v>
      </c>
      <c r="G128" s="179">
        <v>898.02909999999997</v>
      </c>
      <c r="H128" s="179"/>
      <c r="I128" s="249"/>
      <c r="K128" s="104" t="s">
        <v>48</v>
      </c>
      <c r="L128" s="12">
        <v>1315.81196</v>
      </c>
      <c r="M128" s="12">
        <v>1462.3050899999998</v>
      </c>
      <c r="N128" s="12">
        <v>1432.0078199999998</v>
      </c>
      <c r="O128" s="12">
        <v>1593.71228</v>
      </c>
      <c r="P128" s="12">
        <v>1223.66651</v>
      </c>
      <c r="Q128" s="12">
        <v>769.4</v>
      </c>
    </row>
    <row r="129" spans="1:19" s="18" customFormat="1" ht="12" hidden="1" customHeight="1" x14ac:dyDescent="0.2">
      <c r="A129" s="263" t="s">
        <v>41</v>
      </c>
      <c r="B129" s="179">
        <v>80</v>
      </c>
      <c r="C129" s="179" t="s">
        <v>17</v>
      </c>
      <c r="D129" s="179" t="s">
        <v>17</v>
      </c>
      <c r="E129" s="179" t="s">
        <v>17</v>
      </c>
      <c r="F129" s="179" t="s">
        <v>17</v>
      </c>
      <c r="G129" s="179">
        <v>225.92</v>
      </c>
      <c r="H129" s="179"/>
      <c r="I129" s="249"/>
      <c r="K129" s="104" t="s">
        <v>41</v>
      </c>
      <c r="L129" s="12">
        <v>362.6</v>
      </c>
      <c r="M129" s="12">
        <v>112.96</v>
      </c>
      <c r="N129" s="12">
        <v>364.84</v>
      </c>
      <c r="O129" s="12">
        <v>131.5958</v>
      </c>
      <c r="P129" s="12">
        <v>168.96</v>
      </c>
      <c r="Q129" s="12">
        <v>50</v>
      </c>
    </row>
    <row r="130" spans="1:19" s="18" customFormat="1" ht="12" hidden="1" customHeight="1" x14ac:dyDescent="0.2">
      <c r="A130" s="263" t="s">
        <v>42</v>
      </c>
      <c r="B130" s="179">
        <v>4794.4120399999993</v>
      </c>
      <c r="C130" s="179">
        <v>4408.8521099999998</v>
      </c>
      <c r="D130" s="179">
        <v>4403.9964099999997</v>
      </c>
      <c r="E130" s="179">
        <v>5338.5424000000003</v>
      </c>
      <c r="F130" s="179">
        <v>5177.8124800000005</v>
      </c>
      <c r="G130" s="179">
        <v>3064.6754200000005</v>
      </c>
      <c r="H130" s="179"/>
      <c r="I130" s="249"/>
      <c r="K130" s="104" t="s">
        <v>42</v>
      </c>
      <c r="L130" s="12">
        <v>4772.1948199999997</v>
      </c>
      <c r="M130" s="12">
        <v>5570.7541500000007</v>
      </c>
      <c r="N130" s="12">
        <v>5707.7051600000004</v>
      </c>
      <c r="O130" s="12">
        <v>6108.193760000001</v>
      </c>
      <c r="P130" s="12">
        <v>8255.5697</v>
      </c>
      <c r="Q130" s="12">
        <v>5345.0270999999993</v>
      </c>
    </row>
    <row r="131" spans="1:19" s="18" customFormat="1" ht="19.5" customHeight="1" x14ac:dyDescent="0.2">
      <c r="A131" s="263" t="s">
        <v>43</v>
      </c>
      <c r="B131" s="179">
        <v>427.77</v>
      </c>
      <c r="C131" s="179">
        <v>241.2</v>
      </c>
      <c r="D131" s="179">
        <v>539.20000000000005</v>
      </c>
      <c r="E131" s="179">
        <v>419.4</v>
      </c>
      <c r="F131" s="179" t="s">
        <v>17</v>
      </c>
      <c r="G131" s="179">
        <v>157.19999999999999</v>
      </c>
      <c r="H131" s="179"/>
      <c r="I131" s="249"/>
      <c r="K131" s="104" t="s">
        <v>43</v>
      </c>
      <c r="L131" s="12">
        <v>170.7</v>
      </c>
      <c r="M131" s="12">
        <v>333.5</v>
      </c>
      <c r="N131" s="12">
        <v>655.8</v>
      </c>
      <c r="O131" s="12">
        <v>86.6</v>
      </c>
      <c r="P131" s="12">
        <v>160.4</v>
      </c>
      <c r="Q131" s="12">
        <v>573.9</v>
      </c>
    </row>
    <row r="132" spans="1:19" s="18" customFormat="1" ht="12" hidden="1" customHeight="1" x14ac:dyDescent="0.2">
      <c r="A132" s="263" t="s">
        <v>44</v>
      </c>
      <c r="B132" s="179" t="s">
        <v>17</v>
      </c>
      <c r="C132" s="179">
        <v>286.89999999999998</v>
      </c>
      <c r="D132" s="179">
        <v>241.35</v>
      </c>
      <c r="E132" s="179">
        <v>71</v>
      </c>
      <c r="F132" s="179">
        <v>475.29</v>
      </c>
      <c r="G132" s="179">
        <v>1068.56925</v>
      </c>
      <c r="H132" s="179"/>
      <c r="I132" s="249"/>
      <c r="K132" s="104" t="s">
        <v>44</v>
      </c>
      <c r="L132" s="12">
        <v>343.78</v>
      </c>
      <c r="M132" s="12">
        <v>698.51</v>
      </c>
      <c r="N132" s="12">
        <v>692.43</v>
      </c>
      <c r="O132" s="12">
        <v>676.99</v>
      </c>
      <c r="P132" s="12">
        <v>856.27800000000002</v>
      </c>
      <c r="Q132" s="12">
        <v>538.29999999999995</v>
      </c>
    </row>
    <row r="133" spans="1:19" s="18" customFormat="1" ht="12" hidden="1" customHeight="1" x14ac:dyDescent="0.2">
      <c r="A133" s="263" t="s">
        <v>46</v>
      </c>
      <c r="B133" s="179">
        <v>824.07163000000003</v>
      </c>
      <c r="C133" s="179">
        <v>128.07545999999999</v>
      </c>
      <c r="D133" s="179">
        <v>1202.4623000000001</v>
      </c>
      <c r="E133" s="179">
        <v>622.0445299999999</v>
      </c>
      <c r="F133" s="179">
        <v>809.279</v>
      </c>
      <c r="G133" s="179">
        <v>1076.8829800000001</v>
      </c>
      <c r="H133" s="179"/>
      <c r="I133" s="249"/>
      <c r="K133" s="104" t="s">
        <v>46</v>
      </c>
      <c r="L133" s="12">
        <v>1544.9349999999999</v>
      </c>
      <c r="M133" s="12">
        <v>255.35</v>
      </c>
      <c r="N133" s="12">
        <v>608.02200000000005</v>
      </c>
      <c r="O133" s="12">
        <v>863.2568</v>
      </c>
      <c r="P133" s="12">
        <v>1257.48</v>
      </c>
      <c r="Q133" s="12">
        <v>709.78232000000003</v>
      </c>
    </row>
    <row r="134" spans="1:19" s="18" customFormat="1" ht="12" hidden="1" customHeight="1" x14ac:dyDescent="0.2">
      <c r="A134" s="263" t="s">
        <v>47</v>
      </c>
      <c r="B134" s="179" t="s">
        <v>17</v>
      </c>
      <c r="C134" s="179" t="s">
        <v>17</v>
      </c>
      <c r="D134" s="179">
        <v>60</v>
      </c>
      <c r="E134" s="179" t="s">
        <v>17</v>
      </c>
      <c r="F134" s="179" t="s">
        <v>17</v>
      </c>
      <c r="G134" s="179" t="s">
        <v>17</v>
      </c>
      <c r="H134" s="179"/>
      <c r="I134" s="249"/>
      <c r="K134" s="104" t="s">
        <v>47</v>
      </c>
      <c r="L134" s="12" t="s">
        <v>17</v>
      </c>
      <c r="M134" s="12">
        <v>77.111999999999995</v>
      </c>
      <c r="N134" s="12" t="s">
        <v>17</v>
      </c>
      <c r="O134" s="12" t="s">
        <v>17</v>
      </c>
      <c r="P134" s="12" t="s">
        <v>17</v>
      </c>
      <c r="Q134" s="12" t="s">
        <v>17</v>
      </c>
    </row>
    <row r="135" spans="1:19" s="18" customFormat="1" ht="12" hidden="1" customHeight="1" x14ac:dyDescent="0.2">
      <c r="A135" s="263" t="s">
        <v>49</v>
      </c>
      <c r="B135" s="179" t="s">
        <v>17</v>
      </c>
      <c r="C135" s="179" t="s">
        <v>17</v>
      </c>
      <c r="D135" s="179" t="s">
        <v>17</v>
      </c>
      <c r="E135" s="179" t="s">
        <v>17</v>
      </c>
      <c r="F135" s="179" t="s">
        <v>17</v>
      </c>
      <c r="G135" s="179" t="s">
        <v>17</v>
      </c>
      <c r="H135" s="179"/>
      <c r="I135" s="249"/>
      <c r="K135" s="104" t="s">
        <v>49</v>
      </c>
      <c r="L135" s="12" t="s">
        <v>17</v>
      </c>
      <c r="M135" s="12">
        <v>140.1</v>
      </c>
      <c r="N135" s="12" t="s">
        <v>17</v>
      </c>
      <c r="O135" s="12" t="s">
        <v>17</v>
      </c>
      <c r="P135" s="12" t="s">
        <v>17</v>
      </c>
      <c r="Q135" s="12" t="s">
        <v>17</v>
      </c>
    </row>
    <row r="136" spans="1:19" s="18" customFormat="1" ht="19.5" customHeight="1" x14ac:dyDescent="0.2">
      <c r="A136" s="196" t="s">
        <v>190</v>
      </c>
      <c r="B136" s="179">
        <v>83899.805229999998</v>
      </c>
      <c r="C136" s="179">
        <v>63789.939069999993</v>
      </c>
      <c r="D136" s="179">
        <v>76917.049379999968</v>
      </c>
      <c r="E136" s="179">
        <f>+E110-E131</f>
        <v>84242.6</v>
      </c>
      <c r="F136" s="179">
        <v>86540.529880000016</v>
      </c>
      <c r="G136" s="179">
        <v>75560.978680000015</v>
      </c>
      <c r="H136" s="179"/>
      <c r="I136" s="249"/>
      <c r="K136" s="33" t="s">
        <v>190</v>
      </c>
      <c r="L136" s="12">
        <f t="shared" ref="L136:P136" si="4">+L110-L131</f>
        <v>89699.588959999994</v>
      </c>
      <c r="M136" s="12">
        <f t="shared" si="4"/>
        <v>99949.045539999977</v>
      </c>
      <c r="N136" s="12">
        <f t="shared" si="4"/>
        <v>101526.62319000003</v>
      </c>
      <c r="O136" s="12">
        <f t="shared" si="4"/>
        <v>117267.42376999999</v>
      </c>
      <c r="P136" s="12">
        <f t="shared" si="4"/>
        <v>131028.15746000002</v>
      </c>
      <c r="Q136" s="12">
        <f>+Q110-Q131</f>
        <v>124519.1</v>
      </c>
    </row>
    <row r="137" spans="1:19" s="18" customFormat="1" ht="19.5" customHeight="1" x14ac:dyDescent="0.2">
      <c r="A137" s="253">
        <v>2019</v>
      </c>
      <c r="B137" s="179"/>
      <c r="C137" s="179"/>
      <c r="D137" s="179"/>
      <c r="E137" s="179"/>
      <c r="F137" s="179"/>
      <c r="G137" s="179"/>
      <c r="H137" s="179"/>
      <c r="I137" s="249"/>
      <c r="J137" s="249"/>
      <c r="K137" s="253">
        <v>2019</v>
      </c>
      <c r="L137" s="179"/>
      <c r="M137" s="179"/>
      <c r="N137" s="179"/>
      <c r="O137" s="179"/>
      <c r="P137" s="179"/>
      <c r="Q137" s="179"/>
    </row>
    <row r="138" spans="1:19" s="18" customFormat="1" ht="19.5" customHeight="1" x14ac:dyDescent="0.2">
      <c r="A138" s="253" t="s">
        <v>224</v>
      </c>
      <c r="B138" s="262">
        <v>117693.04256</v>
      </c>
      <c r="C138" s="262">
        <v>97895.197020000007</v>
      </c>
      <c r="D138" s="262">
        <v>142419.67350999996</v>
      </c>
      <c r="E138" s="262">
        <v>131897.76469000013</v>
      </c>
      <c r="F138" s="262">
        <v>141823.26885000002</v>
      </c>
      <c r="G138" s="262">
        <v>124122.06411999994</v>
      </c>
      <c r="H138" s="262"/>
      <c r="I138" s="249"/>
      <c r="J138" s="249"/>
      <c r="K138" s="253" t="s">
        <v>224</v>
      </c>
      <c r="L138" s="262">
        <v>131946.60848999996</v>
      </c>
      <c r="M138" s="262">
        <v>148055.96744000004</v>
      </c>
      <c r="N138" s="262">
        <v>155605.44603999995</v>
      </c>
      <c r="O138" s="262">
        <v>162553.1755700002</v>
      </c>
      <c r="P138" s="262">
        <v>151642.21841000009</v>
      </c>
      <c r="Q138" s="262">
        <v>178814.54279000021</v>
      </c>
      <c r="R138" s="106"/>
    </row>
    <row r="139" spans="1:19" s="18" customFormat="1" ht="19.5" customHeight="1" x14ac:dyDescent="0.2">
      <c r="A139" s="263" t="s">
        <v>43</v>
      </c>
      <c r="B139" s="265">
        <v>83.6</v>
      </c>
      <c r="C139" s="265">
        <v>85.4</v>
      </c>
      <c r="D139" s="265">
        <v>0</v>
      </c>
      <c r="E139" s="265">
        <v>360.5</v>
      </c>
      <c r="F139" s="265">
        <v>240.79999999999995</v>
      </c>
      <c r="G139" s="265">
        <v>0</v>
      </c>
      <c r="H139" s="265"/>
      <c r="I139" s="249"/>
      <c r="J139" s="249"/>
      <c r="K139" s="263" t="s">
        <v>43</v>
      </c>
      <c r="L139" s="179">
        <v>72.400000000000091</v>
      </c>
      <c r="M139" s="179">
        <v>204.20000000000005</v>
      </c>
      <c r="N139" s="179">
        <v>449.59999999999991</v>
      </c>
      <c r="O139" s="179">
        <v>658.3087400000004</v>
      </c>
      <c r="P139" s="179">
        <v>381</v>
      </c>
      <c r="Q139" s="179">
        <v>667.5</v>
      </c>
    </row>
    <row r="140" spans="1:19" s="18" customFormat="1" ht="19.5" customHeight="1" x14ac:dyDescent="0.2">
      <c r="A140" s="263" t="s">
        <v>60</v>
      </c>
      <c r="B140" s="265">
        <v>117609.44256</v>
      </c>
      <c r="C140" s="265">
        <v>97809.797020000013</v>
      </c>
      <c r="D140" s="265">
        <v>142419.67350999996</v>
      </c>
      <c r="E140" s="265">
        <v>131537.26469000013</v>
      </c>
      <c r="F140" s="265">
        <v>141582.46885000003</v>
      </c>
      <c r="G140" s="265">
        <v>124122.06411999994</v>
      </c>
      <c r="H140" s="265"/>
      <c r="I140" s="249"/>
      <c r="J140" s="249"/>
      <c r="K140" s="263" t="s">
        <v>60</v>
      </c>
      <c r="L140" s="179">
        <v>131874.20848999996</v>
      </c>
      <c r="M140" s="179">
        <v>147851.76744000003</v>
      </c>
      <c r="N140" s="179">
        <v>155155.84603999995</v>
      </c>
      <c r="O140" s="179">
        <v>161894.86683000019</v>
      </c>
      <c r="P140" s="179">
        <v>151261.21841000009</v>
      </c>
      <c r="Q140" s="179">
        <v>178147.04279000021</v>
      </c>
    </row>
    <row r="141" spans="1:19" s="18" customFormat="1" ht="19.5" customHeight="1" x14ac:dyDescent="0.2">
      <c r="A141" s="253">
        <v>2020</v>
      </c>
      <c r="B141" s="179"/>
      <c r="C141" s="179"/>
      <c r="D141" s="179"/>
      <c r="E141" s="179"/>
      <c r="F141" s="179"/>
      <c r="G141" s="179"/>
      <c r="H141" s="179"/>
      <c r="I141" s="249"/>
      <c r="J141" s="249"/>
      <c r="K141" s="253">
        <v>2020</v>
      </c>
      <c r="L141" s="179"/>
      <c r="M141" s="179"/>
      <c r="N141" s="179"/>
      <c r="O141" s="179"/>
      <c r="P141" s="179"/>
      <c r="Q141" s="179"/>
    </row>
    <row r="142" spans="1:19" s="18" customFormat="1" ht="19.5" customHeight="1" x14ac:dyDescent="0.2">
      <c r="A142" s="253" t="s">
        <v>224</v>
      </c>
      <c r="B142" s="262">
        <v>159310</v>
      </c>
      <c r="C142" s="262">
        <v>124353</v>
      </c>
      <c r="D142" s="262">
        <v>67834</v>
      </c>
      <c r="E142" s="262">
        <v>29393</v>
      </c>
      <c r="F142" s="262">
        <v>32993</v>
      </c>
      <c r="G142" s="262">
        <v>79212</v>
      </c>
      <c r="H142" s="262"/>
      <c r="I142" s="249"/>
      <c r="J142" s="249"/>
      <c r="K142" s="253" t="s">
        <v>224</v>
      </c>
      <c r="L142" s="262">
        <v>60791</v>
      </c>
      <c r="M142" s="262">
        <v>90676</v>
      </c>
      <c r="N142" s="262">
        <v>120677</v>
      </c>
      <c r="O142" s="262">
        <v>139296</v>
      </c>
      <c r="P142" s="262">
        <v>142373</v>
      </c>
      <c r="Q142" s="262">
        <v>132056</v>
      </c>
      <c r="S142" s="216"/>
    </row>
    <row r="143" spans="1:19" s="18" customFormat="1" ht="19.5" customHeight="1" x14ac:dyDescent="0.2">
      <c r="A143" s="263" t="s">
        <v>43</v>
      </c>
      <c r="B143" s="179">
        <v>514</v>
      </c>
      <c r="C143" s="179" t="s">
        <v>17</v>
      </c>
      <c r="D143" s="179">
        <v>553</v>
      </c>
      <c r="E143" s="179" t="s">
        <v>17</v>
      </c>
      <c r="F143" s="179" t="s">
        <v>17</v>
      </c>
      <c r="G143" s="179">
        <v>638</v>
      </c>
      <c r="H143" s="179"/>
      <c r="I143" s="249"/>
      <c r="J143" s="249"/>
      <c r="K143" s="263" t="s">
        <v>43</v>
      </c>
      <c r="L143" s="179">
        <v>419</v>
      </c>
      <c r="M143" s="179">
        <v>358</v>
      </c>
      <c r="N143" s="179">
        <v>399</v>
      </c>
      <c r="O143" s="179">
        <v>1276</v>
      </c>
      <c r="P143" s="179">
        <v>919</v>
      </c>
      <c r="Q143" s="179">
        <v>455</v>
      </c>
    </row>
    <row r="144" spans="1:19" s="18" customFormat="1" ht="19.5" customHeight="1" x14ac:dyDescent="0.2">
      <c r="A144" s="263" t="s">
        <v>60</v>
      </c>
      <c r="B144" s="179">
        <v>158796</v>
      </c>
      <c r="C144" s="179" t="s">
        <v>17</v>
      </c>
      <c r="D144" s="179">
        <f>D142-D143</f>
        <v>67281</v>
      </c>
      <c r="E144" s="179" t="s">
        <v>17</v>
      </c>
      <c r="F144" s="179" t="s">
        <v>17</v>
      </c>
      <c r="G144" s="179">
        <f>G142-G143</f>
        <v>78574</v>
      </c>
      <c r="H144" s="179"/>
      <c r="I144" s="249"/>
      <c r="J144" s="249"/>
      <c r="K144" s="263" t="s">
        <v>60</v>
      </c>
      <c r="L144" s="179">
        <f t="shared" ref="L144:P144" si="5">L142-L143</f>
        <v>60372</v>
      </c>
      <c r="M144" s="179">
        <f t="shared" si="5"/>
        <v>90318</v>
      </c>
      <c r="N144" s="179">
        <f t="shared" si="5"/>
        <v>120278</v>
      </c>
      <c r="O144" s="179">
        <f t="shared" si="5"/>
        <v>138020</v>
      </c>
      <c r="P144" s="179">
        <f t="shared" si="5"/>
        <v>141454</v>
      </c>
      <c r="Q144" s="179">
        <f>Q142-Q143</f>
        <v>131601</v>
      </c>
    </row>
    <row r="145" spans="1:18" s="18" customFormat="1" ht="19.5" customHeight="1" x14ac:dyDescent="0.2">
      <c r="A145" s="253">
        <v>2021</v>
      </c>
      <c r="B145" s="249"/>
      <c r="C145" s="249"/>
      <c r="D145" s="249"/>
      <c r="E145" s="249"/>
      <c r="F145" s="249"/>
      <c r="G145" s="249"/>
      <c r="H145" s="249"/>
      <c r="I145" s="249"/>
      <c r="J145" s="249"/>
      <c r="K145" s="253">
        <v>2021</v>
      </c>
      <c r="L145" s="249"/>
      <c r="M145" s="249"/>
      <c r="N145" s="249"/>
      <c r="O145" s="249"/>
      <c r="P145" s="249"/>
      <c r="Q145" s="249"/>
    </row>
    <row r="146" spans="1:18" s="18" customFormat="1" ht="19.5" customHeight="1" x14ac:dyDescent="0.2">
      <c r="A146" s="253" t="s">
        <v>224</v>
      </c>
      <c r="B146" s="288">
        <v>118465</v>
      </c>
      <c r="C146" s="288">
        <v>120392</v>
      </c>
      <c r="D146" s="288">
        <v>145601</v>
      </c>
      <c r="E146" s="288">
        <v>151152</v>
      </c>
      <c r="F146" s="288">
        <v>154306</v>
      </c>
      <c r="G146" s="288">
        <v>135080</v>
      </c>
      <c r="H146" s="288"/>
      <c r="I146" s="249"/>
      <c r="J146" s="249"/>
      <c r="K146" s="253" t="s">
        <v>224</v>
      </c>
      <c r="L146" s="288">
        <v>158013</v>
      </c>
      <c r="M146" s="288">
        <v>106813</v>
      </c>
      <c r="N146" s="288">
        <v>34264</v>
      </c>
      <c r="O146" s="288">
        <v>294866</v>
      </c>
      <c r="P146" s="288">
        <v>171584</v>
      </c>
      <c r="Q146" s="288">
        <v>200550</v>
      </c>
    </row>
    <row r="147" spans="1:18" s="18" customFormat="1" ht="19.5" customHeight="1" x14ac:dyDescent="0.2">
      <c r="A147" s="263" t="s">
        <v>43</v>
      </c>
      <c r="B147" s="266">
        <v>916</v>
      </c>
      <c r="C147" s="266">
        <v>555</v>
      </c>
      <c r="D147" s="266">
        <v>848</v>
      </c>
      <c r="E147" s="266">
        <v>430</v>
      </c>
      <c r="F147" s="266">
        <v>227</v>
      </c>
      <c r="G147" s="266">
        <v>418</v>
      </c>
      <c r="H147" s="266"/>
      <c r="I147" s="249"/>
      <c r="J147" s="249"/>
      <c r="K147" s="263" t="s">
        <v>43</v>
      </c>
      <c r="L147" s="266">
        <v>375</v>
      </c>
      <c r="M147" s="266">
        <v>484</v>
      </c>
      <c r="N147" s="179" t="s">
        <v>17</v>
      </c>
      <c r="O147" s="266">
        <v>600</v>
      </c>
      <c r="P147" s="266">
        <v>223</v>
      </c>
      <c r="Q147" s="266">
        <v>44</v>
      </c>
    </row>
    <row r="148" spans="1:18" s="18" customFormat="1" ht="19.5" customHeight="1" x14ac:dyDescent="0.2">
      <c r="A148" s="263" t="s">
        <v>60</v>
      </c>
      <c r="B148" s="266">
        <f>B146-B147</f>
        <v>117549</v>
      </c>
      <c r="C148" s="266">
        <f t="shared" ref="C148:G148" si="6">C146-C147</f>
        <v>119837</v>
      </c>
      <c r="D148" s="266">
        <f t="shared" si="6"/>
        <v>144753</v>
      </c>
      <c r="E148" s="266">
        <f t="shared" si="6"/>
        <v>150722</v>
      </c>
      <c r="F148" s="266">
        <f t="shared" si="6"/>
        <v>154079</v>
      </c>
      <c r="G148" s="266">
        <f t="shared" si="6"/>
        <v>134662</v>
      </c>
      <c r="H148" s="266"/>
      <c r="I148" s="249"/>
      <c r="J148" s="249"/>
      <c r="K148" s="263" t="s">
        <v>60</v>
      </c>
      <c r="L148" s="266">
        <f>L146-L147</f>
        <v>157638</v>
      </c>
      <c r="M148" s="266">
        <f t="shared" ref="M148:R148" si="7">M146-M147</f>
        <v>106329</v>
      </c>
      <c r="N148" s="266">
        <v>34264</v>
      </c>
      <c r="O148" s="266">
        <f t="shared" si="7"/>
        <v>294266</v>
      </c>
      <c r="P148" s="266">
        <f t="shared" si="7"/>
        <v>171361</v>
      </c>
      <c r="Q148" s="266">
        <f t="shared" si="7"/>
        <v>200506</v>
      </c>
      <c r="R148" s="128">
        <f t="shared" si="7"/>
        <v>0</v>
      </c>
    </row>
    <row r="149" spans="1:18" s="18" customFormat="1" ht="19.5" customHeight="1" x14ac:dyDescent="0.2">
      <c r="A149" s="253">
        <v>2022</v>
      </c>
      <c r="B149" s="249"/>
      <c r="C149" s="249"/>
      <c r="D149" s="249"/>
      <c r="E149" s="249"/>
      <c r="F149" s="249"/>
      <c r="G149" s="249"/>
      <c r="H149" s="249"/>
      <c r="I149" s="249"/>
      <c r="J149" s="249"/>
      <c r="K149" s="253">
        <v>2022</v>
      </c>
      <c r="L149" s="249"/>
      <c r="M149" s="249"/>
      <c r="N149" s="249"/>
      <c r="O149" s="249"/>
      <c r="P149" s="249"/>
      <c r="Q149" s="249"/>
    </row>
    <row r="150" spans="1:18" s="18" customFormat="1" ht="19.5" customHeight="1" x14ac:dyDescent="0.2">
      <c r="A150" s="253" t="s">
        <v>224</v>
      </c>
      <c r="B150" s="288">
        <v>151415.25453999997</v>
      </c>
      <c r="C150" s="288">
        <v>142206.73772</v>
      </c>
      <c r="D150" s="288">
        <v>169593.94047</v>
      </c>
      <c r="E150" s="288">
        <v>169265.17507000003</v>
      </c>
      <c r="F150" s="288">
        <v>158149.51856999999</v>
      </c>
      <c r="G150" s="288">
        <v>82533.356389999972</v>
      </c>
      <c r="H150" s="288"/>
      <c r="I150" s="249"/>
      <c r="J150" s="249"/>
      <c r="K150" s="253" t="s">
        <v>224</v>
      </c>
      <c r="L150" s="288">
        <v>275441.87558999989</v>
      </c>
      <c r="M150" s="288">
        <v>215085.38838999998</v>
      </c>
      <c r="N150" s="288">
        <v>210829.50923</v>
      </c>
      <c r="O150" s="288">
        <v>226670.22250999996</v>
      </c>
      <c r="P150" s="288">
        <v>232025.79596999998</v>
      </c>
      <c r="Q150" s="288">
        <v>212592.9307400001</v>
      </c>
    </row>
    <row r="151" spans="1:18" s="18" customFormat="1" ht="19.5" customHeight="1" x14ac:dyDescent="0.2">
      <c r="A151" s="263" t="s">
        <v>43</v>
      </c>
      <c r="B151" s="266">
        <v>362.9</v>
      </c>
      <c r="C151" s="266">
        <v>693.3</v>
      </c>
      <c r="D151" s="266">
        <v>493.2</v>
      </c>
      <c r="E151" s="266">
        <v>458.3</v>
      </c>
      <c r="F151" s="266">
        <v>535.70000000000005</v>
      </c>
      <c r="G151" s="266">
        <v>352.8</v>
      </c>
      <c r="H151" s="266"/>
      <c r="I151" s="249"/>
      <c r="J151" s="249"/>
      <c r="K151" s="263" t="s">
        <v>43</v>
      </c>
      <c r="L151" s="266">
        <v>472.05</v>
      </c>
      <c r="M151" s="266">
        <v>780.11699999999996</v>
      </c>
      <c r="N151" s="179">
        <v>1177.585</v>
      </c>
      <c r="O151" s="266">
        <v>870.65</v>
      </c>
      <c r="P151" s="266">
        <v>370.1</v>
      </c>
      <c r="Q151" s="266">
        <v>597.36300000000006</v>
      </c>
    </row>
    <row r="152" spans="1:18" s="18" customFormat="1" ht="19.5" customHeight="1" x14ac:dyDescent="0.2">
      <c r="A152" s="263" t="s">
        <v>60</v>
      </c>
      <c r="B152" s="266">
        <f>B150-B151</f>
        <v>151052.35453999997</v>
      </c>
      <c r="C152" s="266">
        <f t="shared" ref="C152:G152" si="8">C150-C151</f>
        <v>141513.43772000002</v>
      </c>
      <c r="D152" s="266">
        <f t="shared" si="8"/>
        <v>169100.74046999999</v>
      </c>
      <c r="E152" s="266">
        <f t="shared" si="8"/>
        <v>168806.87507000004</v>
      </c>
      <c r="F152" s="266">
        <f t="shared" si="8"/>
        <v>157613.81856999997</v>
      </c>
      <c r="G152" s="266">
        <f t="shared" si="8"/>
        <v>82180.556389999969</v>
      </c>
      <c r="H152" s="266"/>
      <c r="I152" s="249"/>
      <c r="J152" s="249"/>
      <c r="K152" s="263" t="s">
        <v>60</v>
      </c>
      <c r="L152" s="266">
        <f>L150-L151</f>
        <v>274969.82558999991</v>
      </c>
      <c r="M152" s="266">
        <f t="shared" ref="M152" si="9">M150-M151</f>
        <v>214305.27138999998</v>
      </c>
      <c r="N152" s="266">
        <v>34264</v>
      </c>
      <c r="O152" s="266">
        <f t="shared" ref="O152:R152" si="10">O150-O151</f>
        <v>225799.57250999997</v>
      </c>
      <c r="P152" s="266">
        <f t="shared" si="10"/>
        <v>231655.69596999997</v>
      </c>
      <c r="Q152" s="266">
        <f t="shared" si="10"/>
        <v>211995.56774000009</v>
      </c>
      <c r="R152" s="128">
        <f t="shared" si="10"/>
        <v>0</v>
      </c>
    </row>
    <row r="153" spans="1:18" s="18" customFormat="1" ht="19.5" customHeight="1" x14ac:dyDescent="0.2">
      <c r="A153" s="253">
        <v>2023</v>
      </c>
      <c r="B153" s="249"/>
      <c r="C153" s="249"/>
      <c r="D153" s="249"/>
      <c r="E153" s="249"/>
      <c r="F153" s="249"/>
      <c r="G153" s="249"/>
      <c r="H153" s="249"/>
      <c r="I153" s="249"/>
      <c r="J153" s="249"/>
      <c r="K153" s="253">
        <v>2023</v>
      </c>
      <c r="L153" s="249"/>
      <c r="M153" s="249"/>
      <c r="N153" s="249"/>
      <c r="O153" s="249"/>
      <c r="P153" s="249"/>
      <c r="Q153" s="249"/>
    </row>
    <row r="154" spans="1:18" s="18" customFormat="1" ht="19.5" customHeight="1" x14ac:dyDescent="0.2">
      <c r="A154" s="253" t="s">
        <v>224</v>
      </c>
      <c r="B154" s="288">
        <v>206076.98290999999</v>
      </c>
      <c r="C154" s="288">
        <v>168850.48697000003</v>
      </c>
      <c r="D154" s="288">
        <v>198344.50297000015</v>
      </c>
      <c r="E154" s="288">
        <v>245687.03284999996</v>
      </c>
      <c r="F154" s="288">
        <v>226123.12546000004</v>
      </c>
      <c r="G154" s="288">
        <v>198264.07891000007</v>
      </c>
      <c r="H154" s="288"/>
      <c r="I154" s="249"/>
      <c r="J154" s="249"/>
      <c r="K154" s="253" t="s">
        <v>224</v>
      </c>
      <c r="L154" s="288">
        <v>129458.97801999998</v>
      </c>
      <c r="M154" s="288">
        <v>157613.68046999993</v>
      </c>
      <c r="N154" s="288">
        <v>143068.73833999998</v>
      </c>
      <c r="O154" s="288">
        <v>155240.8547</v>
      </c>
      <c r="P154" s="288">
        <v>117549.75773999999</v>
      </c>
      <c r="Q154" s="288">
        <v>128535.30731</v>
      </c>
    </row>
    <row r="155" spans="1:18" s="18" customFormat="1" ht="19.5" customHeight="1" x14ac:dyDescent="0.2">
      <c r="A155" s="263" t="s">
        <v>43</v>
      </c>
      <c r="B155" s="266">
        <v>656.96609999999998</v>
      </c>
      <c r="C155" s="266">
        <v>438.92349999999999</v>
      </c>
      <c r="D155" s="266">
        <v>385.5</v>
      </c>
      <c r="E155" s="266">
        <v>651.5</v>
      </c>
      <c r="F155" s="266">
        <v>685.98009999999999</v>
      </c>
      <c r="G155" s="266">
        <v>1328.6</v>
      </c>
      <c r="H155" s="266"/>
      <c r="I155" s="249"/>
      <c r="J155" s="249"/>
      <c r="K155" s="263" t="s">
        <v>43</v>
      </c>
      <c r="L155" s="266">
        <v>717.2</v>
      </c>
      <c r="M155" s="266">
        <v>894</v>
      </c>
      <c r="N155" s="179">
        <v>366.7</v>
      </c>
      <c r="O155" s="266">
        <v>1545.0560999999998</v>
      </c>
      <c r="P155" s="266">
        <v>961.30160000000001</v>
      </c>
      <c r="Q155" s="266">
        <v>375</v>
      </c>
    </row>
    <row r="156" spans="1:18" s="18" customFormat="1" ht="19.5" customHeight="1" x14ac:dyDescent="0.2">
      <c r="A156" s="263" t="s">
        <v>60</v>
      </c>
      <c r="B156" s="266">
        <f>B154-B155</f>
        <v>205420.01681</v>
      </c>
      <c r="C156" s="266">
        <f t="shared" ref="C156:F156" si="11">C154-C155</f>
        <v>168411.56347000002</v>
      </c>
      <c r="D156" s="266">
        <f t="shared" si="11"/>
        <v>197959.00297000015</v>
      </c>
      <c r="E156" s="266">
        <f>E154-E155</f>
        <v>245035.53284999996</v>
      </c>
      <c r="F156" s="266">
        <f t="shared" si="11"/>
        <v>225437.14536000005</v>
      </c>
      <c r="G156" s="266">
        <f>G154-G155</f>
        <v>196935.47891000006</v>
      </c>
      <c r="H156" s="266"/>
      <c r="I156" s="249"/>
      <c r="J156" s="249"/>
      <c r="K156" s="263" t="s">
        <v>60</v>
      </c>
      <c r="L156" s="266">
        <f>L154-L155</f>
        <v>128741.77801999998</v>
      </c>
      <c r="M156" s="266">
        <f t="shared" ref="M156" si="12">M154-M155</f>
        <v>156719.68046999993</v>
      </c>
      <c r="N156" s="266">
        <v>34264</v>
      </c>
      <c r="O156" s="266">
        <f t="shared" ref="O156:R156" si="13">O154-O155</f>
        <v>153695.79860000001</v>
      </c>
      <c r="P156" s="266">
        <f t="shared" si="13"/>
        <v>116588.45613999998</v>
      </c>
      <c r="Q156" s="266">
        <f t="shared" si="13"/>
        <v>128160.30731</v>
      </c>
      <c r="R156" s="128">
        <f t="shared" si="13"/>
        <v>0</v>
      </c>
    </row>
    <row r="157" spans="1:18" s="18" customFormat="1" ht="5.0999999999999996" customHeight="1" x14ac:dyDescent="0.2">
      <c r="A157" s="207"/>
      <c r="B157" s="208"/>
      <c r="C157" s="208"/>
      <c r="D157" s="208"/>
      <c r="E157" s="208"/>
      <c r="F157" s="208"/>
      <c r="G157" s="208"/>
      <c r="H157" s="203"/>
      <c r="I157" s="203"/>
      <c r="K157" s="35"/>
      <c r="L157" s="103"/>
      <c r="M157" s="103"/>
      <c r="N157" s="103"/>
      <c r="O157" s="103"/>
      <c r="P157" s="103"/>
      <c r="Q157" s="103"/>
      <c r="R157" s="102"/>
    </row>
    <row r="158" spans="1:18" s="18" customFormat="1" ht="9.9499999999999993" customHeight="1" x14ac:dyDescent="0.2">
      <c r="A158" s="267"/>
      <c r="B158" s="266"/>
      <c r="C158" s="266"/>
      <c r="D158" s="266"/>
      <c r="E158" s="266"/>
      <c r="F158" s="266"/>
      <c r="G158" s="118" t="s">
        <v>193</v>
      </c>
      <c r="H158" s="118"/>
      <c r="I158" s="249"/>
      <c r="K158" s="492" t="s">
        <v>250</v>
      </c>
      <c r="L158" s="492"/>
      <c r="M158" s="492"/>
      <c r="N158" s="492"/>
      <c r="O158" s="492"/>
      <c r="P158" s="492"/>
      <c r="Q158" s="492"/>
    </row>
    <row r="159" spans="1:18" s="18" customFormat="1" ht="9.9499999999999993" customHeight="1" x14ac:dyDescent="0.2">
      <c r="A159" s="267"/>
      <c r="B159" s="266"/>
      <c r="C159" s="266"/>
      <c r="D159" s="266"/>
      <c r="E159" s="266"/>
      <c r="F159" s="266"/>
      <c r="G159" s="118"/>
      <c r="H159" s="118"/>
      <c r="I159" s="249"/>
      <c r="K159" s="493" t="s">
        <v>319</v>
      </c>
      <c r="L159" s="493"/>
      <c r="M159" s="493"/>
      <c r="N159" s="493"/>
      <c r="O159" s="493"/>
      <c r="P159" s="493"/>
      <c r="Q159" s="493"/>
    </row>
    <row r="160" spans="1:18" s="18" customFormat="1" ht="11.1" customHeight="1" x14ac:dyDescent="0.2">
      <c r="A160" s="268"/>
      <c r="B160" s="262"/>
      <c r="C160" s="262"/>
      <c r="D160" s="262"/>
      <c r="E160" s="262"/>
      <c r="F160" s="262"/>
      <c r="G160" s="262"/>
      <c r="H160" s="262"/>
      <c r="I160" s="249"/>
      <c r="K160" s="494" t="s">
        <v>320</v>
      </c>
      <c r="L160" s="494"/>
      <c r="M160" s="494"/>
      <c r="N160" s="494"/>
      <c r="O160" s="494"/>
      <c r="P160" s="494"/>
      <c r="Q160" s="494"/>
      <c r="R160" s="26"/>
    </row>
    <row r="161" spans="1:18" s="18" customFormat="1" ht="11.1" customHeight="1" x14ac:dyDescent="0.2">
      <c r="A161" s="268"/>
      <c r="B161" s="265"/>
      <c r="C161" s="265"/>
      <c r="D161" s="265"/>
      <c r="E161" s="265"/>
      <c r="F161" s="265"/>
      <c r="G161" s="265"/>
      <c r="H161" s="265"/>
      <c r="I161" s="249"/>
      <c r="J161" s="383"/>
      <c r="K161" s="461" t="s">
        <v>321</v>
      </c>
      <c r="L161" s="461"/>
      <c r="M161" s="461"/>
      <c r="N161" s="461"/>
      <c r="O161" s="461"/>
      <c r="P161" s="461"/>
      <c r="Q161" s="461"/>
      <c r="R161" s="26"/>
    </row>
    <row r="162" spans="1:18" s="18" customFormat="1" ht="11.1" customHeight="1" x14ac:dyDescent="0.2">
      <c r="A162" s="269"/>
      <c r="B162" s="265"/>
      <c r="C162" s="265"/>
      <c r="D162" s="265"/>
      <c r="E162" s="265"/>
      <c r="F162" s="265"/>
      <c r="G162" s="265"/>
      <c r="H162" s="265"/>
      <c r="I162" s="249"/>
      <c r="K162" s="109"/>
      <c r="L162" s="26"/>
      <c r="M162" s="70"/>
      <c r="N162" s="69"/>
      <c r="O162" s="69"/>
      <c r="P162" s="69"/>
      <c r="Q162" s="26"/>
      <c r="R162" s="26"/>
    </row>
    <row r="163" spans="1:18" s="18" customFormat="1" ht="11.1" customHeight="1" x14ac:dyDescent="0.2">
      <c r="A163" s="249"/>
      <c r="B163" s="249"/>
      <c r="C163" s="249"/>
      <c r="D163" s="249"/>
      <c r="E163" s="249"/>
      <c r="F163" s="249"/>
      <c r="G163" s="249"/>
      <c r="H163" s="249"/>
      <c r="I163" s="249"/>
    </row>
    <row r="164" spans="1:18" s="18" customFormat="1" ht="11.1" customHeight="1" x14ac:dyDescent="0.15">
      <c r="A164" s="240"/>
      <c r="B164" s="249"/>
      <c r="C164" s="249"/>
      <c r="D164" s="249"/>
      <c r="E164" s="249"/>
      <c r="F164" s="249"/>
      <c r="G164" s="249"/>
      <c r="H164" s="249"/>
      <c r="I164" s="249"/>
    </row>
    <row r="165" spans="1:18" s="18" customFormat="1" ht="11.1" customHeight="1" x14ac:dyDescent="0.2">
      <c r="A165" s="270"/>
      <c r="B165" s="249"/>
      <c r="C165" s="249"/>
      <c r="D165" s="249"/>
      <c r="E165" s="249"/>
      <c r="F165" s="249"/>
      <c r="G165" s="249"/>
      <c r="H165" s="249"/>
      <c r="I165" s="249"/>
    </row>
    <row r="166" spans="1:18" s="18" customFormat="1" ht="11.1" customHeight="1" x14ac:dyDescent="0.2">
      <c r="A166" s="270"/>
      <c r="B166" s="249"/>
      <c r="C166" s="249"/>
      <c r="D166" s="249"/>
      <c r="E166" s="249"/>
      <c r="F166" s="249"/>
      <c r="G166" s="249"/>
      <c r="H166" s="249"/>
      <c r="I166" s="249"/>
    </row>
    <row r="167" spans="1:18" ht="13.5" hidden="1" customHeight="1" x14ac:dyDescent="0.2">
      <c r="I167" s="233"/>
    </row>
    <row r="168" spans="1:18" ht="13.5" hidden="1" customHeight="1" x14ac:dyDescent="0.2">
      <c r="B168" s="209"/>
      <c r="C168" s="271"/>
      <c r="D168" s="271"/>
      <c r="E168" s="272"/>
      <c r="F168" s="271"/>
      <c r="G168" s="271"/>
      <c r="H168" s="271"/>
      <c r="I168" s="233"/>
    </row>
    <row r="169" spans="1:18" ht="13.5" x14ac:dyDescent="0.2">
      <c r="A169" s="273"/>
      <c r="B169" s="274"/>
      <c r="C169" s="274"/>
      <c r="D169" s="274"/>
      <c r="E169" s="274"/>
      <c r="F169" s="274"/>
      <c r="G169" s="275"/>
      <c r="H169" s="275"/>
      <c r="I169" s="233"/>
      <c r="J169" s="112"/>
    </row>
    <row r="170" spans="1:18" x14ac:dyDescent="0.2">
      <c r="A170" s="482"/>
      <c r="B170" s="482"/>
      <c r="C170" s="482"/>
      <c r="D170" s="482"/>
      <c r="E170" s="482"/>
      <c r="F170" s="482"/>
      <c r="G170" s="482"/>
      <c r="H170" s="289"/>
      <c r="J170" s="115"/>
      <c r="K170" s="109"/>
    </row>
    <row r="171" spans="1:18" x14ac:dyDescent="0.2">
      <c r="A171" s="483"/>
      <c r="B171" s="483"/>
      <c r="C171" s="483"/>
      <c r="D171" s="483"/>
      <c r="E171" s="483"/>
      <c r="F171" s="483"/>
      <c r="G171" s="483"/>
      <c r="H171" s="290"/>
      <c r="J171" s="116"/>
      <c r="K171" s="110"/>
    </row>
    <row r="172" spans="1:18" x14ac:dyDescent="0.15">
      <c r="A172" s="484"/>
      <c r="B172" s="484"/>
      <c r="C172" s="484"/>
      <c r="D172" s="484"/>
      <c r="E172" s="484"/>
      <c r="F172" s="484"/>
      <c r="G172" s="484"/>
      <c r="H172" s="291"/>
      <c r="J172" s="117"/>
      <c r="K172" s="110"/>
    </row>
    <row r="173" spans="1:18" x14ac:dyDescent="0.2">
      <c r="A173" s="478"/>
      <c r="B173" s="478"/>
      <c r="C173" s="478"/>
      <c r="D173" s="478"/>
      <c r="E173" s="478"/>
      <c r="F173" s="478"/>
      <c r="G173" s="478"/>
      <c r="H173" s="273"/>
      <c r="J173" s="112"/>
      <c r="K173" s="111"/>
    </row>
  </sheetData>
  <mergeCells count="11">
    <mergeCell ref="A1:G1"/>
    <mergeCell ref="A173:G173"/>
    <mergeCell ref="H29:H52"/>
    <mergeCell ref="S29:S52"/>
    <mergeCell ref="A170:G170"/>
    <mergeCell ref="A171:G171"/>
    <mergeCell ref="A172:G172"/>
    <mergeCell ref="K158:Q158"/>
    <mergeCell ref="K159:Q159"/>
    <mergeCell ref="K160:Q160"/>
    <mergeCell ref="K1:Q1"/>
  </mergeCells>
  <printOptions horizontalCentered="1"/>
  <pageMargins left="1.1811023622047245" right="0.98425196850393704" top="0.98425196850393704" bottom="0.98425196850393704" header="0" footer="0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S46"/>
  <sheetViews>
    <sheetView showGridLines="0" zoomScaleNormal="100" zoomScaleSheetLayoutView="100" workbookViewId="0">
      <selection sqref="A1:H1"/>
    </sheetView>
  </sheetViews>
  <sheetFormatPr baseColWidth="10" defaultRowHeight="9" x14ac:dyDescent="0.15"/>
  <cols>
    <col min="1" max="1" width="21" style="27" customWidth="1"/>
    <col min="2" max="2" width="7.7109375" style="127" customWidth="1"/>
    <col min="3" max="4" width="9.7109375" style="127" customWidth="1"/>
    <col min="5" max="5" width="3.7109375" style="127" customWidth="1"/>
    <col min="6" max="8" width="9.7109375" style="127" customWidth="1"/>
    <col min="9" max="237" width="11.42578125" style="27"/>
    <col min="238" max="238" width="25.7109375" style="27" customWidth="1"/>
    <col min="239" max="239" width="10.85546875" style="27" customWidth="1"/>
    <col min="240" max="242" width="9.7109375" style="27" customWidth="1"/>
    <col min="243" max="493" width="11.42578125" style="27"/>
    <col min="494" max="494" width="25.7109375" style="27" customWidth="1"/>
    <col min="495" max="495" width="10.85546875" style="27" customWidth="1"/>
    <col min="496" max="498" width="9.7109375" style="27" customWidth="1"/>
    <col min="499" max="749" width="11.42578125" style="27"/>
    <col min="750" max="750" width="25.7109375" style="27" customWidth="1"/>
    <col min="751" max="751" width="10.85546875" style="27" customWidth="1"/>
    <col min="752" max="754" width="9.7109375" style="27" customWidth="1"/>
    <col min="755" max="1005" width="11.42578125" style="27"/>
    <col min="1006" max="1006" width="25.7109375" style="27" customWidth="1"/>
    <col min="1007" max="1007" width="10.85546875" style="27" customWidth="1"/>
    <col min="1008" max="1010" width="9.7109375" style="27" customWidth="1"/>
    <col min="1011" max="1261" width="11.42578125" style="27"/>
    <col min="1262" max="1262" width="25.7109375" style="27" customWidth="1"/>
    <col min="1263" max="1263" width="10.85546875" style="27" customWidth="1"/>
    <col min="1264" max="1266" width="9.7109375" style="27" customWidth="1"/>
    <col min="1267" max="1517" width="11.42578125" style="27"/>
    <col min="1518" max="1518" width="25.7109375" style="27" customWidth="1"/>
    <col min="1519" max="1519" width="10.85546875" style="27" customWidth="1"/>
    <col min="1520" max="1522" width="9.7109375" style="27" customWidth="1"/>
    <col min="1523" max="1773" width="11.42578125" style="27"/>
    <col min="1774" max="1774" width="25.7109375" style="27" customWidth="1"/>
    <col min="1775" max="1775" width="10.85546875" style="27" customWidth="1"/>
    <col min="1776" max="1778" width="9.7109375" style="27" customWidth="1"/>
    <col min="1779" max="2029" width="11.42578125" style="27"/>
    <col min="2030" max="2030" width="25.7109375" style="27" customWidth="1"/>
    <col min="2031" max="2031" width="10.85546875" style="27" customWidth="1"/>
    <col min="2032" max="2034" width="9.7109375" style="27" customWidth="1"/>
    <col min="2035" max="2285" width="11.42578125" style="27"/>
    <col min="2286" max="2286" width="25.7109375" style="27" customWidth="1"/>
    <col min="2287" max="2287" width="10.85546875" style="27" customWidth="1"/>
    <col min="2288" max="2290" width="9.7109375" style="27" customWidth="1"/>
    <col min="2291" max="2541" width="11.42578125" style="27"/>
    <col min="2542" max="2542" width="25.7109375" style="27" customWidth="1"/>
    <col min="2543" max="2543" width="10.85546875" style="27" customWidth="1"/>
    <col min="2544" max="2546" width="9.7109375" style="27" customWidth="1"/>
    <col min="2547" max="2797" width="11.42578125" style="27"/>
    <col min="2798" max="2798" width="25.7109375" style="27" customWidth="1"/>
    <col min="2799" max="2799" width="10.85546875" style="27" customWidth="1"/>
    <col min="2800" max="2802" width="9.7109375" style="27" customWidth="1"/>
    <col min="2803" max="3053" width="11.42578125" style="27"/>
    <col min="3054" max="3054" width="25.7109375" style="27" customWidth="1"/>
    <col min="3055" max="3055" width="10.85546875" style="27" customWidth="1"/>
    <col min="3056" max="3058" width="9.7109375" style="27" customWidth="1"/>
    <col min="3059" max="3309" width="11.42578125" style="27"/>
    <col min="3310" max="3310" width="25.7109375" style="27" customWidth="1"/>
    <col min="3311" max="3311" width="10.85546875" style="27" customWidth="1"/>
    <col min="3312" max="3314" width="9.7109375" style="27" customWidth="1"/>
    <col min="3315" max="3565" width="11.42578125" style="27"/>
    <col min="3566" max="3566" width="25.7109375" style="27" customWidth="1"/>
    <col min="3567" max="3567" width="10.85546875" style="27" customWidth="1"/>
    <col min="3568" max="3570" width="9.7109375" style="27" customWidth="1"/>
    <col min="3571" max="3821" width="11.42578125" style="27"/>
    <col min="3822" max="3822" width="25.7109375" style="27" customWidth="1"/>
    <col min="3823" max="3823" width="10.85546875" style="27" customWidth="1"/>
    <col min="3824" max="3826" width="9.7109375" style="27" customWidth="1"/>
    <col min="3827" max="4077" width="11.42578125" style="27"/>
    <col min="4078" max="4078" width="25.7109375" style="27" customWidth="1"/>
    <col min="4079" max="4079" width="10.85546875" style="27" customWidth="1"/>
    <col min="4080" max="4082" width="9.7109375" style="27" customWidth="1"/>
    <col min="4083" max="4333" width="11.42578125" style="27"/>
    <col min="4334" max="4334" width="25.7109375" style="27" customWidth="1"/>
    <col min="4335" max="4335" width="10.85546875" style="27" customWidth="1"/>
    <col min="4336" max="4338" width="9.7109375" style="27" customWidth="1"/>
    <col min="4339" max="4589" width="11.42578125" style="27"/>
    <col min="4590" max="4590" width="25.7109375" style="27" customWidth="1"/>
    <col min="4591" max="4591" width="10.85546875" style="27" customWidth="1"/>
    <col min="4592" max="4594" width="9.7109375" style="27" customWidth="1"/>
    <col min="4595" max="4845" width="11.42578125" style="27"/>
    <col min="4846" max="4846" width="25.7109375" style="27" customWidth="1"/>
    <col min="4847" max="4847" width="10.85546875" style="27" customWidth="1"/>
    <col min="4848" max="4850" width="9.7109375" style="27" customWidth="1"/>
    <col min="4851" max="5101" width="11.42578125" style="27"/>
    <col min="5102" max="5102" width="25.7109375" style="27" customWidth="1"/>
    <col min="5103" max="5103" width="10.85546875" style="27" customWidth="1"/>
    <col min="5104" max="5106" width="9.7109375" style="27" customWidth="1"/>
    <col min="5107" max="5357" width="11.42578125" style="27"/>
    <col min="5358" max="5358" width="25.7109375" style="27" customWidth="1"/>
    <col min="5359" max="5359" width="10.85546875" style="27" customWidth="1"/>
    <col min="5360" max="5362" width="9.7109375" style="27" customWidth="1"/>
    <col min="5363" max="5613" width="11.42578125" style="27"/>
    <col min="5614" max="5614" width="25.7109375" style="27" customWidth="1"/>
    <col min="5615" max="5615" width="10.85546875" style="27" customWidth="1"/>
    <col min="5616" max="5618" width="9.7109375" style="27" customWidth="1"/>
    <col min="5619" max="5869" width="11.42578125" style="27"/>
    <col min="5870" max="5870" width="25.7109375" style="27" customWidth="1"/>
    <col min="5871" max="5871" width="10.85546875" style="27" customWidth="1"/>
    <col min="5872" max="5874" width="9.7109375" style="27" customWidth="1"/>
    <col min="5875" max="6125" width="11.42578125" style="27"/>
    <col min="6126" max="6126" width="25.7109375" style="27" customWidth="1"/>
    <col min="6127" max="6127" width="10.85546875" style="27" customWidth="1"/>
    <col min="6128" max="6130" width="9.7109375" style="27" customWidth="1"/>
    <col min="6131" max="6381" width="11.42578125" style="27"/>
    <col min="6382" max="6382" width="25.7109375" style="27" customWidth="1"/>
    <col min="6383" max="6383" width="10.85546875" style="27" customWidth="1"/>
    <col min="6384" max="6386" width="9.7109375" style="27" customWidth="1"/>
    <col min="6387" max="6637" width="11.42578125" style="27"/>
    <col min="6638" max="6638" width="25.7109375" style="27" customWidth="1"/>
    <col min="6639" max="6639" width="10.85546875" style="27" customWidth="1"/>
    <col min="6640" max="6642" width="9.7109375" style="27" customWidth="1"/>
    <col min="6643" max="6893" width="11.42578125" style="27"/>
    <col min="6894" max="6894" width="25.7109375" style="27" customWidth="1"/>
    <col min="6895" max="6895" width="10.85546875" style="27" customWidth="1"/>
    <col min="6896" max="6898" width="9.7109375" style="27" customWidth="1"/>
    <col min="6899" max="7149" width="11.42578125" style="27"/>
    <col min="7150" max="7150" width="25.7109375" style="27" customWidth="1"/>
    <col min="7151" max="7151" width="10.85546875" style="27" customWidth="1"/>
    <col min="7152" max="7154" width="9.7109375" style="27" customWidth="1"/>
    <col min="7155" max="7405" width="11.42578125" style="27"/>
    <col min="7406" max="7406" width="25.7109375" style="27" customWidth="1"/>
    <col min="7407" max="7407" width="10.85546875" style="27" customWidth="1"/>
    <col min="7408" max="7410" width="9.7109375" style="27" customWidth="1"/>
    <col min="7411" max="7661" width="11.42578125" style="27"/>
    <col min="7662" max="7662" width="25.7109375" style="27" customWidth="1"/>
    <col min="7663" max="7663" width="10.85546875" style="27" customWidth="1"/>
    <col min="7664" max="7666" width="9.7109375" style="27" customWidth="1"/>
    <col min="7667" max="7917" width="11.42578125" style="27"/>
    <col min="7918" max="7918" width="25.7109375" style="27" customWidth="1"/>
    <col min="7919" max="7919" width="10.85546875" style="27" customWidth="1"/>
    <col min="7920" max="7922" width="9.7109375" style="27" customWidth="1"/>
    <col min="7923" max="8173" width="11.42578125" style="27"/>
    <col min="8174" max="8174" width="25.7109375" style="27" customWidth="1"/>
    <col min="8175" max="8175" width="10.85546875" style="27" customWidth="1"/>
    <col min="8176" max="8178" width="9.7109375" style="27" customWidth="1"/>
    <col min="8179" max="8429" width="11.42578125" style="27"/>
    <col min="8430" max="8430" width="25.7109375" style="27" customWidth="1"/>
    <col min="8431" max="8431" width="10.85546875" style="27" customWidth="1"/>
    <col min="8432" max="8434" width="9.7109375" style="27" customWidth="1"/>
    <col min="8435" max="8685" width="11.42578125" style="27"/>
    <col min="8686" max="8686" width="25.7109375" style="27" customWidth="1"/>
    <col min="8687" max="8687" width="10.85546875" style="27" customWidth="1"/>
    <col min="8688" max="8690" width="9.7109375" style="27" customWidth="1"/>
    <col min="8691" max="8941" width="11.42578125" style="27"/>
    <col min="8942" max="8942" width="25.7109375" style="27" customWidth="1"/>
    <col min="8943" max="8943" width="10.85546875" style="27" customWidth="1"/>
    <col min="8944" max="8946" width="9.7109375" style="27" customWidth="1"/>
    <col min="8947" max="9197" width="11.42578125" style="27"/>
    <col min="9198" max="9198" width="25.7109375" style="27" customWidth="1"/>
    <col min="9199" max="9199" width="10.85546875" style="27" customWidth="1"/>
    <col min="9200" max="9202" width="9.7109375" style="27" customWidth="1"/>
    <col min="9203" max="9453" width="11.42578125" style="27"/>
    <col min="9454" max="9454" width="25.7109375" style="27" customWidth="1"/>
    <col min="9455" max="9455" width="10.85546875" style="27" customWidth="1"/>
    <col min="9456" max="9458" width="9.7109375" style="27" customWidth="1"/>
    <col min="9459" max="9709" width="11.42578125" style="27"/>
    <col min="9710" max="9710" width="25.7109375" style="27" customWidth="1"/>
    <col min="9711" max="9711" width="10.85546875" style="27" customWidth="1"/>
    <col min="9712" max="9714" width="9.7109375" style="27" customWidth="1"/>
    <col min="9715" max="9965" width="11.42578125" style="27"/>
    <col min="9966" max="9966" width="25.7109375" style="27" customWidth="1"/>
    <col min="9967" max="9967" width="10.85546875" style="27" customWidth="1"/>
    <col min="9968" max="9970" width="9.7109375" style="27" customWidth="1"/>
    <col min="9971" max="10221" width="11.42578125" style="27"/>
    <col min="10222" max="10222" width="25.7109375" style="27" customWidth="1"/>
    <col min="10223" max="10223" width="10.85546875" style="27" customWidth="1"/>
    <col min="10224" max="10226" width="9.7109375" style="27" customWidth="1"/>
    <col min="10227" max="10477" width="11.42578125" style="27"/>
    <col min="10478" max="10478" width="25.7109375" style="27" customWidth="1"/>
    <col min="10479" max="10479" width="10.85546875" style="27" customWidth="1"/>
    <col min="10480" max="10482" width="9.7109375" style="27" customWidth="1"/>
    <col min="10483" max="10733" width="11.42578125" style="27"/>
    <col min="10734" max="10734" width="25.7109375" style="27" customWidth="1"/>
    <col min="10735" max="10735" width="10.85546875" style="27" customWidth="1"/>
    <col min="10736" max="10738" width="9.7109375" style="27" customWidth="1"/>
    <col min="10739" max="10989" width="11.42578125" style="27"/>
    <col min="10990" max="10990" width="25.7109375" style="27" customWidth="1"/>
    <col min="10991" max="10991" width="10.85546875" style="27" customWidth="1"/>
    <col min="10992" max="10994" width="9.7109375" style="27" customWidth="1"/>
    <col min="10995" max="11245" width="11.42578125" style="27"/>
    <col min="11246" max="11246" width="25.7109375" style="27" customWidth="1"/>
    <col min="11247" max="11247" width="10.85546875" style="27" customWidth="1"/>
    <col min="11248" max="11250" width="9.7109375" style="27" customWidth="1"/>
    <col min="11251" max="11501" width="11.42578125" style="27"/>
    <col min="11502" max="11502" width="25.7109375" style="27" customWidth="1"/>
    <col min="11503" max="11503" width="10.85546875" style="27" customWidth="1"/>
    <col min="11504" max="11506" width="9.7109375" style="27" customWidth="1"/>
    <col min="11507" max="11757" width="11.42578125" style="27"/>
    <col min="11758" max="11758" width="25.7109375" style="27" customWidth="1"/>
    <col min="11759" max="11759" width="10.85546875" style="27" customWidth="1"/>
    <col min="11760" max="11762" width="9.7109375" style="27" customWidth="1"/>
    <col min="11763" max="12013" width="11.42578125" style="27"/>
    <col min="12014" max="12014" width="25.7109375" style="27" customWidth="1"/>
    <col min="12015" max="12015" width="10.85546875" style="27" customWidth="1"/>
    <col min="12016" max="12018" width="9.7109375" style="27" customWidth="1"/>
    <col min="12019" max="12269" width="11.42578125" style="27"/>
    <col min="12270" max="12270" width="25.7109375" style="27" customWidth="1"/>
    <col min="12271" max="12271" width="10.85546875" style="27" customWidth="1"/>
    <col min="12272" max="12274" width="9.7109375" style="27" customWidth="1"/>
    <col min="12275" max="12525" width="11.42578125" style="27"/>
    <col min="12526" max="12526" width="25.7109375" style="27" customWidth="1"/>
    <col min="12527" max="12527" width="10.85546875" style="27" customWidth="1"/>
    <col min="12528" max="12530" width="9.7109375" style="27" customWidth="1"/>
    <col min="12531" max="12781" width="11.42578125" style="27"/>
    <col min="12782" max="12782" width="25.7109375" style="27" customWidth="1"/>
    <col min="12783" max="12783" width="10.85546875" style="27" customWidth="1"/>
    <col min="12784" max="12786" width="9.7109375" style="27" customWidth="1"/>
    <col min="12787" max="13037" width="11.42578125" style="27"/>
    <col min="13038" max="13038" width="25.7109375" style="27" customWidth="1"/>
    <col min="13039" max="13039" width="10.85546875" style="27" customWidth="1"/>
    <col min="13040" max="13042" width="9.7109375" style="27" customWidth="1"/>
    <col min="13043" max="13293" width="11.42578125" style="27"/>
    <col min="13294" max="13294" width="25.7109375" style="27" customWidth="1"/>
    <col min="13295" max="13295" width="10.85546875" style="27" customWidth="1"/>
    <col min="13296" max="13298" width="9.7109375" style="27" customWidth="1"/>
    <col min="13299" max="13549" width="11.42578125" style="27"/>
    <col min="13550" max="13550" width="25.7109375" style="27" customWidth="1"/>
    <col min="13551" max="13551" width="10.85546875" style="27" customWidth="1"/>
    <col min="13552" max="13554" width="9.7109375" style="27" customWidth="1"/>
    <col min="13555" max="13805" width="11.42578125" style="27"/>
    <col min="13806" max="13806" width="25.7109375" style="27" customWidth="1"/>
    <col min="13807" max="13807" width="10.85546875" style="27" customWidth="1"/>
    <col min="13808" max="13810" width="9.7109375" style="27" customWidth="1"/>
    <col min="13811" max="14061" width="11.42578125" style="27"/>
    <col min="14062" max="14062" width="25.7109375" style="27" customWidth="1"/>
    <col min="14063" max="14063" width="10.85546875" style="27" customWidth="1"/>
    <col min="14064" max="14066" width="9.7109375" style="27" customWidth="1"/>
    <col min="14067" max="14317" width="11.42578125" style="27"/>
    <col min="14318" max="14318" width="25.7109375" style="27" customWidth="1"/>
    <col min="14319" max="14319" width="10.85546875" style="27" customWidth="1"/>
    <col min="14320" max="14322" width="9.7109375" style="27" customWidth="1"/>
    <col min="14323" max="14573" width="11.42578125" style="27"/>
    <col min="14574" max="14574" width="25.7109375" style="27" customWidth="1"/>
    <col min="14575" max="14575" width="10.85546875" style="27" customWidth="1"/>
    <col min="14576" max="14578" width="9.7109375" style="27" customWidth="1"/>
    <col min="14579" max="14829" width="11.42578125" style="27"/>
    <col min="14830" max="14830" width="25.7109375" style="27" customWidth="1"/>
    <col min="14831" max="14831" width="10.85546875" style="27" customWidth="1"/>
    <col min="14832" max="14834" width="9.7109375" style="27" customWidth="1"/>
    <col min="14835" max="15085" width="11.42578125" style="27"/>
    <col min="15086" max="15086" width="25.7109375" style="27" customWidth="1"/>
    <col min="15087" max="15087" width="10.85546875" style="27" customWidth="1"/>
    <col min="15088" max="15090" width="9.7109375" style="27" customWidth="1"/>
    <col min="15091" max="15341" width="11.42578125" style="27"/>
    <col min="15342" max="15342" width="25.7109375" style="27" customWidth="1"/>
    <col min="15343" max="15343" width="10.85546875" style="27" customWidth="1"/>
    <col min="15344" max="15346" width="9.7109375" style="27" customWidth="1"/>
    <col min="15347" max="15597" width="11.42578125" style="27"/>
    <col min="15598" max="15598" width="25.7109375" style="27" customWidth="1"/>
    <col min="15599" max="15599" width="10.85546875" style="27" customWidth="1"/>
    <col min="15600" max="15602" width="9.7109375" style="27" customWidth="1"/>
    <col min="15603" max="15853" width="11.42578125" style="27"/>
    <col min="15854" max="15854" width="25.7109375" style="27" customWidth="1"/>
    <col min="15855" max="15855" width="10.85546875" style="27" customWidth="1"/>
    <col min="15856" max="15858" width="9.7109375" style="27" customWidth="1"/>
    <col min="15859" max="16109" width="11.42578125" style="27"/>
    <col min="16110" max="16110" width="25.7109375" style="27" customWidth="1"/>
    <col min="16111" max="16111" width="10.85546875" style="27" customWidth="1"/>
    <col min="16112" max="16114" width="9.7109375" style="27" customWidth="1"/>
    <col min="16115" max="16384" width="11.42578125" style="27"/>
  </cols>
  <sheetData>
    <row r="1" spans="1:19" ht="13.5" x14ac:dyDescent="0.15">
      <c r="A1" s="495" t="s">
        <v>277</v>
      </c>
      <c r="B1" s="495"/>
      <c r="C1" s="495"/>
      <c r="D1" s="495"/>
      <c r="E1" s="495"/>
      <c r="F1" s="495"/>
      <c r="G1" s="495"/>
      <c r="H1" s="495"/>
    </row>
    <row r="2" spans="1:19" ht="13.5" x14ac:dyDescent="0.15">
      <c r="A2" s="495" t="s">
        <v>337</v>
      </c>
      <c r="B2" s="495"/>
      <c r="C2" s="495"/>
      <c r="D2" s="495"/>
      <c r="E2" s="495"/>
      <c r="F2" s="495"/>
      <c r="G2" s="495"/>
      <c r="H2" s="495"/>
    </row>
    <row r="3" spans="1:19" ht="14.1" customHeight="1" x14ac:dyDescent="0.15">
      <c r="A3" s="409" t="s">
        <v>278</v>
      </c>
      <c r="B3" s="385"/>
      <c r="C3" s="385"/>
      <c r="D3" s="385"/>
      <c r="E3" s="385"/>
      <c r="F3" s="385"/>
      <c r="G3" s="385"/>
      <c r="H3" s="385"/>
    </row>
    <row r="4" spans="1:19" ht="5.0999999999999996" customHeight="1" x14ac:dyDescent="0.2">
      <c r="A4" s="499"/>
      <c r="B4" s="499"/>
    </row>
    <row r="5" spans="1:19" ht="15" customHeight="1" x14ac:dyDescent="0.15">
      <c r="A5" s="497" t="s">
        <v>231</v>
      </c>
      <c r="B5" s="503">
        <v>2022</v>
      </c>
      <c r="C5" s="503"/>
      <c r="D5" s="503"/>
      <c r="E5" s="398"/>
      <c r="F5" s="503">
        <v>2023</v>
      </c>
      <c r="G5" s="503"/>
      <c r="H5" s="503"/>
      <c r="I5" s="108"/>
      <c r="J5" s="108"/>
      <c r="K5" s="108"/>
    </row>
    <row r="6" spans="1:19" ht="27.75" customHeight="1" x14ac:dyDescent="0.15">
      <c r="A6" s="498"/>
      <c r="B6" s="405" t="s">
        <v>0</v>
      </c>
      <c r="C6" s="405" t="s">
        <v>269</v>
      </c>
      <c r="D6" s="405" t="s">
        <v>270</v>
      </c>
      <c r="E6" s="119"/>
      <c r="F6" s="405" t="s">
        <v>0</v>
      </c>
      <c r="G6" s="405" t="s">
        <v>269</v>
      </c>
      <c r="H6" s="405" t="s">
        <v>270</v>
      </c>
      <c r="I6" s="71"/>
      <c r="J6" s="71"/>
      <c r="K6" s="71"/>
    </row>
    <row r="7" spans="1:19" ht="5.0999999999999996" customHeight="1" x14ac:dyDescent="0.15">
      <c r="A7" s="67"/>
      <c r="B7" s="119"/>
      <c r="C7" s="119"/>
      <c r="D7" s="119"/>
      <c r="E7" s="119"/>
      <c r="F7" s="119"/>
      <c r="G7" s="119"/>
      <c r="H7" s="119"/>
      <c r="I7" s="71"/>
      <c r="J7" s="71"/>
      <c r="K7" s="71"/>
    </row>
    <row r="8" spans="1:19" s="28" customFormat="1" ht="12" customHeight="1" x14ac:dyDescent="0.15">
      <c r="A8" s="113" t="s">
        <v>332</v>
      </c>
      <c r="B8" s="296"/>
      <c r="C8" s="297"/>
      <c r="D8" s="297"/>
      <c r="E8" s="297"/>
      <c r="F8" s="297"/>
      <c r="G8" s="297"/>
      <c r="H8" s="297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</row>
    <row r="9" spans="1:19" ht="12" customHeight="1" x14ac:dyDescent="0.15">
      <c r="A9" s="408" t="s">
        <v>256</v>
      </c>
      <c r="B9" s="298">
        <f>SUM(C9:D9)</f>
        <v>308</v>
      </c>
      <c r="C9" s="298">
        <v>224</v>
      </c>
      <c r="D9" s="298">
        <v>84</v>
      </c>
      <c r="E9" s="298"/>
      <c r="F9" s="298">
        <f>SUM(G9:H9)</f>
        <v>284</v>
      </c>
      <c r="G9" s="298">
        <v>174</v>
      </c>
      <c r="H9" s="179">
        <v>110</v>
      </c>
      <c r="I9" s="73"/>
      <c r="J9" s="73"/>
      <c r="K9" s="73"/>
    </row>
    <row r="10" spans="1:19" ht="12" customHeight="1" x14ac:dyDescent="0.15">
      <c r="A10" s="408" t="s">
        <v>255</v>
      </c>
      <c r="B10" s="298">
        <f t="shared" ref="B10:B26" si="0">SUM(C10:D10)</f>
        <v>820</v>
      </c>
      <c r="C10" s="298">
        <v>608</v>
      </c>
      <c r="D10" s="298">
        <v>212</v>
      </c>
      <c r="E10" s="298"/>
      <c r="F10" s="298">
        <f t="shared" ref="F10:F26" si="1">SUM(G10:H10)</f>
        <v>681</v>
      </c>
      <c r="G10" s="298">
        <v>451</v>
      </c>
      <c r="H10" s="179">
        <v>230</v>
      </c>
      <c r="I10" s="12"/>
      <c r="J10" s="12"/>
      <c r="K10" s="12"/>
    </row>
    <row r="11" spans="1:19" ht="12" customHeight="1" x14ac:dyDescent="0.15">
      <c r="A11" s="408" t="s">
        <v>271</v>
      </c>
      <c r="B11" s="298">
        <f t="shared" si="0"/>
        <v>24</v>
      </c>
      <c r="C11" s="298">
        <v>15</v>
      </c>
      <c r="D11" s="298">
        <v>9</v>
      </c>
      <c r="E11" s="298"/>
      <c r="F11" s="298">
        <f t="shared" si="1"/>
        <v>9</v>
      </c>
      <c r="G11" s="298">
        <v>8</v>
      </c>
      <c r="H11" s="179">
        <v>1</v>
      </c>
      <c r="I11" s="294"/>
      <c r="K11" s="12"/>
    </row>
    <row r="12" spans="1:19" ht="12" customHeight="1" x14ac:dyDescent="0.15">
      <c r="A12" s="408" t="s">
        <v>257</v>
      </c>
      <c r="B12" s="298">
        <f t="shared" si="0"/>
        <v>262</v>
      </c>
      <c r="C12" s="298">
        <v>201</v>
      </c>
      <c r="D12" s="298">
        <v>61</v>
      </c>
      <c r="E12" s="298"/>
      <c r="F12" s="298">
        <f t="shared" si="1"/>
        <v>268</v>
      </c>
      <c r="G12" s="298">
        <v>189</v>
      </c>
      <c r="H12" s="179">
        <v>79</v>
      </c>
      <c r="I12" s="12"/>
      <c r="J12" s="12"/>
      <c r="K12" s="12"/>
    </row>
    <row r="13" spans="1:19" ht="12" customHeight="1" x14ac:dyDescent="0.15">
      <c r="A13" s="408" t="s">
        <v>258</v>
      </c>
      <c r="B13" s="298">
        <f t="shared" si="0"/>
        <v>98</v>
      </c>
      <c r="C13" s="298">
        <v>77</v>
      </c>
      <c r="D13" s="298">
        <v>21</v>
      </c>
      <c r="E13" s="298"/>
      <c r="F13" s="298">
        <f t="shared" si="1"/>
        <v>88</v>
      </c>
      <c r="G13" s="298">
        <v>75</v>
      </c>
      <c r="H13" s="179">
        <v>13</v>
      </c>
      <c r="I13" s="12"/>
      <c r="J13" s="12"/>
      <c r="K13" s="12"/>
    </row>
    <row r="14" spans="1:19" ht="12" customHeight="1" x14ac:dyDescent="0.15">
      <c r="A14" s="407" t="s">
        <v>260</v>
      </c>
      <c r="B14" s="298">
        <f t="shared" si="0"/>
        <v>33</v>
      </c>
      <c r="C14" s="298">
        <v>25</v>
      </c>
      <c r="D14" s="298">
        <v>8</v>
      </c>
      <c r="E14" s="299"/>
      <c r="F14" s="298">
        <f t="shared" si="1"/>
        <v>38</v>
      </c>
      <c r="G14" s="202">
        <v>30</v>
      </c>
      <c r="H14" s="179">
        <v>8</v>
      </c>
      <c r="I14" s="12"/>
      <c r="J14" s="12"/>
      <c r="K14" s="12"/>
    </row>
    <row r="15" spans="1:19" ht="12" customHeight="1" x14ac:dyDescent="0.15">
      <c r="A15" s="407" t="s">
        <v>259</v>
      </c>
      <c r="B15" s="298">
        <f t="shared" si="0"/>
        <v>58</v>
      </c>
      <c r="C15" s="298">
        <v>42</v>
      </c>
      <c r="D15" s="298">
        <v>16</v>
      </c>
      <c r="E15" s="299"/>
      <c r="F15" s="298">
        <f t="shared" si="1"/>
        <v>64</v>
      </c>
      <c r="G15" s="202">
        <v>48</v>
      </c>
      <c r="H15" s="179">
        <v>16</v>
      </c>
      <c r="I15" s="12"/>
      <c r="J15" s="12"/>
      <c r="K15" s="12"/>
    </row>
    <row r="16" spans="1:19" ht="12" customHeight="1" x14ac:dyDescent="0.15">
      <c r="A16" s="407" t="s">
        <v>272</v>
      </c>
      <c r="B16" s="298">
        <f t="shared" si="0"/>
        <v>34</v>
      </c>
      <c r="C16" s="298">
        <v>17</v>
      </c>
      <c r="D16" s="298">
        <v>17</v>
      </c>
      <c r="E16" s="299"/>
      <c r="F16" s="298">
        <f t="shared" si="1"/>
        <v>23</v>
      </c>
      <c r="G16" s="202">
        <v>12</v>
      </c>
      <c r="H16" s="179">
        <v>11</v>
      </c>
      <c r="I16" s="12"/>
      <c r="J16" s="12"/>
      <c r="K16" s="12"/>
    </row>
    <row r="17" spans="1:11" ht="12" customHeight="1" x14ac:dyDescent="0.15">
      <c r="A17" s="407" t="s">
        <v>273</v>
      </c>
      <c r="B17" s="298">
        <f t="shared" si="0"/>
        <v>9</v>
      </c>
      <c r="C17" s="298">
        <v>5</v>
      </c>
      <c r="D17" s="298">
        <v>4</v>
      </c>
      <c r="E17" s="299"/>
      <c r="F17" s="298">
        <f t="shared" si="1"/>
        <v>33</v>
      </c>
      <c r="G17" s="202">
        <v>26</v>
      </c>
      <c r="H17" s="179">
        <v>7</v>
      </c>
      <c r="I17" s="12"/>
      <c r="J17" s="12"/>
      <c r="K17" s="12"/>
    </row>
    <row r="18" spans="1:11" ht="12" customHeight="1" x14ac:dyDescent="0.15">
      <c r="A18" s="406" t="s">
        <v>261</v>
      </c>
      <c r="B18" s="298"/>
      <c r="C18" s="298"/>
      <c r="D18" s="298"/>
      <c r="E18" s="299"/>
      <c r="F18" s="298"/>
      <c r="G18" s="202"/>
      <c r="H18" s="179"/>
      <c r="I18" s="12"/>
      <c r="J18" s="12"/>
      <c r="K18" s="12"/>
    </row>
    <row r="19" spans="1:11" ht="12" customHeight="1" x14ac:dyDescent="0.15">
      <c r="A19" s="407" t="s">
        <v>266</v>
      </c>
      <c r="B19" s="298">
        <f t="shared" si="0"/>
        <v>52</v>
      </c>
      <c r="C19" s="298">
        <v>36</v>
      </c>
      <c r="D19" s="298">
        <v>16</v>
      </c>
      <c r="E19" s="299"/>
      <c r="F19" s="298">
        <f t="shared" si="1"/>
        <v>51</v>
      </c>
      <c r="G19" s="202">
        <v>39</v>
      </c>
      <c r="H19" s="179">
        <v>12</v>
      </c>
      <c r="I19" s="12"/>
      <c r="J19" s="12"/>
      <c r="K19" s="12"/>
    </row>
    <row r="20" spans="1:11" ht="12" customHeight="1" x14ac:dyDescent="0.15">
      <c r="A20" s="407" t="s">
        <v>264</v>
      </c>
      <c r="B20" s="298">
        <f t="shared" si="0"/>
        <v>66</v>
      </c>
      <c r="C20" s="298">
        <v>50</v>
      </c>
      <c r="D20" s="298">
        <v>16</v>
      </c>
      <c r="E20" s="299"/>
      <c r="F20" s="298">
        <f t="shared" si="1"/>
        <v>66</v>
      </c>
      <c r="G20" s="202">
        <v>52</v>
      </c>
      <c r="H20" s="179">
        <v>14</v>
      </c>
      <c r="I20" s="12"/>
      <c r="J20" s="12"/>
      <c r="K20" s="12"/>
    </row>
    <row r="21" spans="1:11" ht="12" customHeight="1" x14ac:dyDescent="0.15">
      <c r="A21" s="407" t="s">
        <v>265</v>
      </c>
      <c r="B21" s="298">
        <f t="shared" si="0"/>
        <v>73</v>
      </c>
      <c r="C21" s="298">
        <v>61</v>
      </c>
      <c r="D21" s="298">
        <v>12</v>
      </c>
      <c r="E21" s="299"/>
      <c r="F21" s="298">
        <f t="shared" si="1"/>
        <v>81</v>
      </c>
      <c r="G21" s="202">
        <v>61</v>
      </c>
      <c r="H21" s="179">
        <v>20</v>
      </c>
      <c r="I21" s="12"/>
      <c r="J21" s="12"/>
      <c r="K21" s="12"/>
    </row>
    <row r="22" spans="1:11" ht="12" customHeight="1" x14ac:dyDescent="0.15">
      <c r="A22" s="407" t="s">
        <v>262</v>
      </c>
      <c r="B22" s="298">
        <f>SUM(C22:D22)</f>
        <v>103</v>
      </c>
      <c r="C22" s="298">
        <v>78</v>
      </c>
      <c r="D22" s="298">
        <v>25</v>
      </c>
      <c r="E22" s="299"/>
      <c r="F22" s="298">
        <f t="shared" si="1"/>
        <v>109</v>
      </c>
      <c r="G22" s="202">
        <v>81</v>
      </c>
      <c r="H22" s="179">
        <v>28</v>
      </c>
      <c r="I22" s="12"/>
      <c r="J22" s="12"/>
      <c r="K22" s="12"/>
    </row>
    <row r="23" spans="1:11" ht="12" customHeight="1" x14ac:dyDescent="0.15">
      <c r="A23" s="407" t="s">
        <v>263</v>
      </c>
      <c r="B23" s="298">
        <f t="shared" si="0"/>
        <v>69</v>
      </c>
      <c r="C23" s="298">
        <v>49</v>
      </c>
      <c r="D23" s="298">
        <v>20</v>
      </c>
      <c r="E23" s="299"/>
      <c r="F23" s="298">
        <f t="shared" si="1"/>
        <v>69</v>
      </c>
      <c r="G23" s="202">
        <v>40</v>
      </c>
      <c r="H23" s="179">
        <v>29</v>
      </c>
      <c r="I23" s="12"/>
      <c r="J23" s="12"/>
      <c r="K23" s="12"/>
    </row>
    <row r="24" spans="1:11" ht="12" customHeight="1" x14ac:dyDescent="0.15">
      <c r="A24" s="407" t="s">
        <v>274</v>
      </c>
      <c r="B24" s="298">
        <f t="shared" si="0"/>
        <v>363</v>
      </c>
      <c r="C24" s="298">
        <v>263</v>
      </c>
      <c r="D24" s="298">
        <v>100</v>
      </c>
      <c r="E24" s="299"/>
      <c r="F24" s="298">
        <f t="shared" si="1"/>
        <v>304</v>
      </c>
      <c r="G24" s="202">
        <v>202</v>
      </c>
      <c r="H24" s="179">
        <v>102</v>
      </c>
      <c r="I24" s="12"/>
      <c r="J24" s="12"/>
      <c r="K24" s="12"/>
    </row>
    <row r="25" spans="1:11" ht="12" customHeight="1" x14ac:dyDescent="0.15">
      <c r="A25" s="407" t="s">
        <v>267</v>
      </c>
      <c r="B25" s="298">
        <f t="shared" si="0"/>
        <v>43</v>
      </c>
      <c r="C25" s="298">
        <v>40</v>
      </c>
      <c r="D25" s="298">
        <v>3</v>
      </c>
      <c r="E25" s="299"/>
      <c r="F25" s="298">
        <f t="shared" si="1"/>
        <v>44</v>
      </c>
      <c r="G25" s="202">
        <v>34</v>
      </c>
      <c r="H25" s="179">
        <v>10</v>
      </c>
      <c r="I25" s="12"/>
      <c r="J25" s="12"/>
      <c r="K25" s="12"/>
    </row>
    <row r="26" spans="1:11" ht="12" customHeight="1" x14ac:dyDescent="0.15">
      <c r="A26" s="407" t="s">
        <v>268</v>
      </c>
      <c r="B26" s="298">
        <f t="shared" si="0"/>
        <v>56</v>
      </c>
      <c r="C26" s="298">
        <v>41</v>
      </c>
      <c r="D26" s="298">
        <v>15</v>
      </c>
      <c r="E26" s="299"/>
      <c r="F26" s="298">
        <f t="shared" si="1"/>
        <v>57</v>
      </c>
      <c r="G26" s="202">
        <v>48</v>
      </c>
      <c r="H26" s="179">
        <v>9</v>
      </c>
      <c r="I26" s="12"/>
      <c r="J26" s="12"/>
      <c r="K26" s="12"/>
    </row>
    <row r="27" spans="1:11" ht="5.0999999999999996" customHeight="1" x14ac:dyDescent="0.15">
      <c r="A27" s="29" t="s">
        <v>24</v>
      </c>
      <c r="B27" s="300"/>
      <c r="C27" s="300"/>
      <c r="D27" s="404"/>
      <c r="E27" s="404"/>
      <c r="F27" s="404"/>
      <c r="G27" s="300"/>
      <c r="H27" s="300"/>
      <c r="I27" s="12"/>
      <c r="J27" s="12"/>
      <c r="K27" s="12"/>
    </row>
    <row r="28" spans="1:11" ht="9.75" customHeight="1" x14ac:dyDescent="0.15">
      <c r="A28" s="504" t="s">
        <v>275</v>
      </c>
      <c r="B28" s="504"/>
      <c r="C28" s="504"/>
      <c r="D28" s="504"/>
      <c r="E28" s="504"/>
      <c r="F28" s="504"/>
      <c r="G28" s="504"/>
      <c r="H28" s="504"/>
      <c r="I28" s="12"/>
      <c r="J28" s="12"/>
      <c r="K28" s="12"/>
    </row>
    <row r="29" spans="1:11" ht="8.25" customHeight="1" x14ac:dyDescent="0.15">
      <c r="A29" s="500" t="s">
        <v>276</v>
      </c>
      <c r="B29" s="500"/>
      <c r="C29" s="500"/>
      <c r="D29" s="500"/>
      <c r="E29" s="500"/>
      <c r="F29" s="500"/>
      <c r="G29" s="500"/>
      <c r="H29" s="500"/>
      <c r="I29" s="12"/>
      <c r="J29" s="12"/>
      <c r="K29" s="12"/>
    </row>
    <row r="30" spans="1:11" ht="9.75" customHeight="1" x14ac:dyDescent="0.15">
      <c r="A30" s="501" t="s">
        <v>322</v>
      </c>
      <c r="B30" s="502"/>
      <c r="C30" s="502"/>
      <c r="D30" s="502"/>
      <c r="E30" s="502"/>
      <c r="F30" s="502"/>
      <c r="G30" s="502"/>
      <c r="H30" s="502"/>
      <c r="I30" s="12"/>
      <c r="J30" s="12"/>
      <c r="K30" s="12"/>
    </row>
    <row r="31" spans="1:11" ht="10.5" customHeight="1" x14ac:dyDescent="0.15">
      <c r="A31" s="505" t="s">
        <v>323</v>
      </c>
      <c r="B31" s="505"/>
      <c r="C31" s="505"/>
      <c r="D31" s="462"/>
      <c r="E31" s="462"/>
      <c r="F31" s="462"/>
      <c r="G31" s="462"/>
      <c r="H31" s="462"/>
      <c r="I31" s="12"/>
      <c r="J31" s="12"/>
      <c r="K31" s="12"/>
    </row>
    <row r="32" spans="1:11" ht="12" customHeight="1" x14ac:dyDescent="0.15">
      <c r="A32" s="496" t="s">
        <v>251</v>
      </c>
      <c r="B32" s="496"/>
      <c r="C32" s="496"/>
      <c r="D32" s="496"/>
      <c r="E32" s="496"/>
      <c r="F32" s="496"/>
      <c r="G32" s="496"/>
      <c r="H32" s="496"/>
      <c r="I32" s="12"/>
      <c r="J32" s="12"/>
      <c r="K32" s="12"/>
    </row>
    <row r="33" spans="5:11" ht="12.75" x14ac:dyDescent="0.15">
      <c r="E33" s="301"/>
      <c r="F33" s="301"/>
      <c r="G33" s="301"/>
      <c r="H33" s="179"/>
      <c r="I33" s="12"/>
      <c r="J33" s="12"/>
      <c r="K33" s="12"/>
    </row>
    <row r="34" spans="5:11" ht="12.75" x14ac:dyDescent="0.15">
      <c r="E34" s="301"/>
      <c r="F34" s="301"/>
      <c r="G34" s="301"/>
      <c r="H34" s="179"/>
      <c r="I34" s="12"/>
      <c r="J34" s="12"/>
      <c r="K34" s="12"/>
    </row>
    <row r="35" spans="5:11" ht="12.75" x14ac:dyDescent="0.15">
      <c r="E35" s="301"/>
      <c r="F35" s="301"/>
      <c r="G35" s="301"/>
      <c r="H35" s="179"/>
      <c r="I35" s="12"/>
      <c r="J35" s="74"/>
      <c r="K35" s="12"/>
    </row>
    <row r="36" spans="5:11" ht="12.75" x14ac:dyDescent="0.15">
      <c r="E36" s="301"/>
      <c r="F36" s="301"/>
      <c r="G36" s="301"/>
      <c r="H36" s="179"/>
      <c r="I36" s="12"/>
      <c r="J36" s="12"/>
      <c r="K36" s="12"/>
    </row>
    <row r="37" spans="5:11" ht="12.75" x14ac:dyDescent="0.15">
      <c r="E37" s="301"/>
      <c r="F37" s="301"/>
      <c r="G37" s="301"/>
      <c r="H37" s="179"/>
      <c r="I37" s="12"/>
      <c r="J37" s="12"/>
      <c r="K37" s="12"/>
    </row>
    <row r="38" spans="5:11" ht="12.75" x14ac:dyDescent="0.15">
      <c r="E38" s="301"/>
      <c r="F38" s="301"/>
      <c r="G38" s="301"/>
      <c r="H38" s="179"/>
      <c r="I38" s="12"/>
      <c r="J38" s="12"/>
      <c r="K38" s="12"/>
    </row>
    <row r="39" spans="5:11" ht="12.75" x14ac:dyDescent="0.15">
      <c r="E39" s="301"/>
      <c r="F39" s="301"/>
      <c r="G39" s="301"/>
      <c r="H39" s="179"/>
      <c r="I39" s="12"/>
      <c r="J39" s="12"/>
      <c r="K39" s="12"/>
    </row>
    <row r="40" spans="5:11" ht="12.75" x14ac:dyDescent="0.15">
      <c r="E40" s="301"/>
      <c r="F40" s="301"/>
      <c r="G40" s="301"/>
      <c r="H40" s="179"/>
      <c r="I40" s="12"/>
      <c r="J40" s="12"/>
      <c r="K40" s="12"/>
    </row>
    <row r="41" spans="5:11" ht="12.75" x14ac:dyDescent="0.15">
      <c r="E41" s="301"/>
      <c r="F41" s="301"/>
      <c r="G41" s="301"/>
      <c r="H41" s="179"/>
      <c r="I41" s="12"/>
      <c r="J41" s="12"/>
      <c r="K41" s="12"/>
    </row>
    <row r="43" spans="5:11" ht="12.75" x14ac:dyDescent="0.15">
      <c r="E43" s="301"/>
      <c r="F43" s="301"/>
      <c r="G43" s="301"/>
      <c r="H43" s="179"/>
      <c r="I43" s="12"/>
      <c r="J43" s="12"/>
      <c r="K43" s="12"/>
    </row>
    <row r="44" spans="5:11" ht="12.75" x14ac:dyDescent="0.15">
      <c r="E44" s="301"/>
      <c r="F44" s="301"/>
      <c r="G44" s="301"/>
      <c r="H44" s="179"/>
      <c r="I44" s="12"/>
      <c r="J44" s="12"/>
      <c r="K44" s="12"/>
    </row>
    <row r="45" spans="5:11" ht="12.75" x14ac:dyDescent="0.15">
      <c r="E45" s="301"/>
      <c r="F45" s="301"/>
      <c r="G45" s="301"/>
      <c r="H45" s="179"/>
      <c r="I45" s="12"/>
      <c r="J45" s="12"/>
      <c r="K45" s="12"/>
    </row>
    <row r="46" spans="5:11" ht="12.75" x14ac:dyDescent="0.15">
      <c r="E46" s="301"/>
      <c r="F46" s="301"/>
      <c r="G46" s="301"/>
      <c r="H46" s="179"/>
      <c r="I46" s="12"/>
      <c r="J46" s="12"/>
      <c r="K46" s="12"/>
    </row>
  </sheetData>
  <mergeCells count="11">
    <mergeCell ref="A1:H1"/>
    <mergeCell ref="A32:H32"/>
    <mergeCell ref="A5:A6"/>
    <mergeCell ref="A4:B4"/>
    <mergeCell ref="A29:H29"/>
    <mergeCell ref="A30:H30"/>
    <mergeCell ref="B5:D5"/>
    <mergeCell ref="F5:H5"/>
    <mergeCell ref="A28:H28"/>
    <mergeCell ref="A31:C31"/>
    <mergeCell ref="A2:H2"/>
  </mergeCells>
  <printOptions horizontalCentered="1"/>
  <pageMargins left="1.1811023622047245" right="0.98425196850393704" top="0.98425196850393704" bottom="0.98425196850393704" header="0" footer="0"/>
  <pageSetup paperSize="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1:Y34"/>
  <sheetViews>
    <sheetView showGridLines="0" zoomScaleNormal="100" zoomScaleSheetLayoutView="100" workbookViewId="0">
      <selection sqref="A1:N1"/>
    </sheetView>
  </sheetViews>
  <sheetFormatPr baseColWidth="10" defaultRowHeight="9" x14ac:dyDescent="0.15"/>
  <cols>
    <col min="1" max="1" width="21" style="27" customWidth="1"/>
    <col min="2" max="4" width="5.85546875" style="127" hidden="1" customWidth="1"/>
    <col min="5" max="14" width="6.7109375" style="127" customWidth="1"/>
    <col min="15" max="243" width="11.42578125" style="27"/>
    <col min="244" max="244" width="25.7109375" style="27" customWidth="1"/>
    <col min="245" max="245" width="10.85546875" style="27" customWidth="1"/>
    <col min="246" max="248" width="9.7109375" style="27" customWidth="1"/>
    <col min="249" max="499" width="11.42578125" style="27"/>
    <col min="500" max="500" width="25.7109375" style="27" customWidth="1"/>
    <col min="501" max="501" width="10.85546875" style="27" customWidth="1"/>
    <col min="502" max="504" width="9.7109375" style="27" customWidth="1"/>
    <col min="505" max="755" width="11.42578125" style="27"/>
    <col min="756" max="756" width="25.7109375" style="27" customWidth="1"/>
    <col min="757" max="757" width="10.85546875" style="27" customWidth="1"/>
    <col min="758" max="760" width="9.7109375" style="27" customWidth="1"/>
    <col min="761" max="1011" width="11.42578125" style="27"/>
    <col min="1012" max="1012" width="25.7109375" style="27" customWidth="1"/>
    <col min="1013" max="1013" width="10.85546875" style="27" customWidth="1"/>
    <col min="1014" max="1016" width="9.7109375" style="27" customWidth="1"/>
    <col min="1017" max="1267" width="11.42578125" style="27"/>
    <col min="1268" max="1268" width="25.7109375" style="27" customWidth="1"/>
    <col min="1269" max="1269" width="10.85546875" style="27" customWidth="1"/>
    <col min="1270" max="1272" width="9.7109375" style="27" customWidth="1"/>
    <col min="1273" max="1523" width="11.42578125" style="27"/>
    <col min="1524" max="1524" width="25.7109375" style="27" customWidth="1"/>
    <col min="1525" max="1525" width="10.85546875" style="27" customWidth="1"/>
    <col min="1526" max="1528" width="9.7109375" style="27" customWidth="1"/>
    <col min="1529" max="1779" width="11.42578125" style="27"/>
    <col min="1780" max="1780" width="25.7109375" style="27" customWidth="1"/>
    <col min="1781" max="1781" width="10.85546875" style="27" customWidth="1"/>
    <col min="1782" max="1784" width="9.7109375" style="27" customWidth="1"/>
    <col min="1785" max="2035" width="11.42578125" style="27"/>
    <col min="2036" max="2036" width="25.7109375" style="27" customWidth="1"/>
    <col min="2037" max="2037" width="10.85546875" style="27" customWidth="1"/>
    <col min="2038" max="2040" width="9.7109375" style="27" customWidth="1"/>
    <col min="2041" max="2291" width="11.42578125" style="27"/>
    <col min="2292" max="2292" width="25.7109375" style="27" customWidth="1"/>
    <col min="2293" max="2293" width="10.85546875" style="27" customWidth="1"/>
    <col min="2294" max="2296" width="9.7109375" style="27" customWidth="1"/>
    <col min="2297" max="2547" width="11.42578125" style="27"/>
    <col min="2548" max="2548" width="25.7109375" style="27" customWidth="1"/>
    <col min="2549" max="2549" width="10.85546875" style="27" customWidth="1"/>
    <col min="2550" max="2552" width="9.7109375" style="27" customWidth="1"/>
    <col min="2553" max="2803" width="11.42578125" style="27"/>
    <col min="2804" max="2804" width="25.7109375" style="27" customWidth="1"/>
    <col min="2805" max="2805" width="10.85546875" style="27" customWidth="1"/>
    <col min="2806" max="2808" width="9.7109375" style="27" customWidth="1"/>
    <col min="2809" max="3059" width="11.42578125" style="27"/>
    <col min="3060" max="3060" width="25.7109375" style="27" customWidth="1"/>
    <col min="3061" max="3061" width="10.85546875" style="27" customWidth="1"/>
    <col min="3062" max="3064" width="9.7109375" style="27" customWidth="1"/>
    <col min="3065" max="3315" width="11.42578125" style="27"/>
    <col min="3316" max="3316" width="25.7109375" style="27" customWidth="1"/>
    <col min="3317" max="3317" width="10.85546875" style="27" customWidth="1"/>
    <col min="3318" max="3320" width="9.7109375" style="27" customWidth="1"/>
    <col min="3321" max="3571" width="11.42578125" style="27"/>
    <col min="3572" max="3572" width="25.7109375" style="27" customWidth="1"/>
    <col min="3573" max="3573" width="10.85546875" style="27" customWidth="1"/>
    <col min="3574" max="3576" width="9.7109375" style="27" customWidth="1"/>
    <col min="3577" max="3827" width="11.42578125" style="27"/>
    <col min="3828" max="3828" width="25.7109375" style="27" customWidth="1"/>
    <col min="3829" max="3829" width="10.85546875" style="27" customWidth="1"/>
    <col min="3830" max="3832" width="9.7109375" style="27" customWidth="1"/>
    <col min="3833" max="4083" width="11.42578125" style="27"/>
    <col min="4084" max="4084" width="25.7109375" style="27" customWidth="1"/>
    <col min="4085" max="4085" width="10.85546875" style="27" customWidth="1"/>
    <col min="4086" max="4088" width="9.7109375" style="27" customWidth="1"/>
    <col min="4089" max="4339" width="11.42578125" style="27"/>
    <col min="4340" max="4340" width="25.7109375" style="27" customWidth="1"/>
    <col min="4341" max="4341" width="10.85546875" style="27" customWidth="1"/>
    <col min="4342" max="4344" width="9.7109375" style="27" customWidth="1"/>
    <col min="4345" max="4595" width="11.42578125" style="27"/>
    <col min="4596" max="4596" width="25.7109375" style="27" customWidth="1"/>
    <col min="4597" max="4597" width="10.85546875" style="27" customWidth="1"/>
    <col min="4598" max="4600" width="9.7109375" style="27" customWidth="1"/>
    <col min="4601" max="4851" width="11.42578125" style="27"/>
    <col min="4852" max="4852" width="25.7109375" style="27" customWidth="1"/>
    <col min="4853" max="4853" width="10.85546875" style="27" customWidth="1"/>
    <col min="4854" max="4856" width="9.7109375" style="27" customWidth="1"/>
    <col min="4857" max="5107" width="11.42578125" style="27"/>
    <col min="5108" max="5108" width="25.7109375" style="27" customWidth="1"/>
    <col min="5109" max="5109" width="10.85546875" style="27" customWidth="1"/>
    <col min="5110" max="5112" width="9.7109375" style="27" customWidth="1"/>
    <col min="5113" max="5363" width="11.42578125" style="27"/>
    <col min="5364" max="5364" width="25.7109375" style="27" customWidth="1"/>
    <col min="5365" max="5365" width="10.85546875" style="27" customWidth="1"/>
    <col min="5366" max="5368" width="9.7109375" style="27" customWidth="1"/>
    <col min="5369" max="5619" width="11.42578125" style="27"/>
    <col min="5620" max="5620" width="25.7109375" style="27" customWidth="1"/>
    <col min="5621" max="5621" width="10.85546875" style="27" customWidth="1"/>
    <col min="5622" max="5624" width="9.7109375" style="27" customWidth="1"/>
    <col min="5625" max="5875" width="11.42578125" style="27"/>
    <col min="5876" max="5876" width="25.7109375" style="27" customWidth="1"/>
    <col min="5877" max="5877" width="10.85546875" style="27" customWidth="1"/>
    <col min="5878" max="5880" width="9.7109375" style="27" customWidth="1"/>
    <col min="5881" max="6131" width="11.42578125" style="27"/>
    <col min="6132" max="6132" width="25.7109375" style="27" customWidth="1"/>
    <col min="6133" max="6133" width="10.85546875" style="27" customWidth="1"/>
    <col min="6134" max="6136" width="9.7109375" style="27" customWidth="1"/>
    <col min="6137" max="6387" width="11.42578125" style="27"/>
    <col min="6388" max="6388" width="25.7109375" style="27" customWidth="1"/>
    <col min="6389" max="6389" width="10.85546875" style="27" customWidth="1"/>
    <col min="6390" max="6392" width="9.7109375" style="27" customWidth="1"/>
    <col min="6393" max="6643" width="11.42578125" style="27"/>
    <col min="6644" max="6644" width="25.7109375" style="27" customWidth="1"/>
    <col min="6645" max="6645" width="10.85546875" style="27" customWidth="1"/>
    <col min="6646" max="6648" width="9.7109375" style="27" customWidth="1"/>
    <col min="6649" max="6899" width="11.42578125" style="27"/>
    <col min="6900" max="6900" width="25.7109375" style="27" customWidth="1"/>
    <col min="6901" max="6901" width="10.85546875" style="27" customWidth="1"/>
    <col min="6902" max="6904" width="9.7109375" style="27" customWidth="1"/>
    <col min="6905" max="7155" width="11.42578125" style="27"/>
    <col min="7156" max="7156" width="25.7109375" style="27" customWidth="1"/>
    <col min="7157" max="7157" width="10.85546875" style="27" customWidth="1"/>
    <col min="7158" max="7160" width="9.7109375" style="27" customWidth="1"/>
    <col min="7161" max="7411" width="11.42578125" style="27"/>
    <col min="7412" max="7412" width="25.7109375" style="27" customWidth="1"/>
    <col min="7413" max="7413" width="10.85546875" style="27" customWidth="1"/>
    <col min="7414" max="7416" width="9.7109375" style="27" customWidth="1"/>
    <col min="7417" max="7667" width="11.42578125" style="27"/>
    <col min="7668" max="7668" width="25.7109375" style="27" customWidth="1"/>
    <col min="7669" max="7669" width="10.85546875" style="27" customWidth="1"/>
    <col min="7670" max="7672" width="9.7109375" style="27" customWidth="1"/>
    <col min="7673" max="7923" width="11.42578125" style="27"/>
    <col min="7924" max="7924" width="25.7109375" style="27" customWidth="1"/>
    <col min="7925" max="7925" width="10.85546875" style="27" customWidth="1"/>
    <col min="7926" max="7928" width="9.7109375" style="27" customWidth="1"/>
    <col min="7929" max="8179" width="11.42578125" style="27"/>
    <col min="8180" max="8180" width="25.7109375" style="27" customWidth="1"/>
    <col min="8181" max="8181" width="10.85546875" style="27" customWidth="1"/>
    <col min="8182" max="8184" width="9.7109375" style="27" customWidth="1"/>
    <col min="8185" max="8435" width="11.42578125" style="27"/>
    <col min="8436" max="8436" width="25.7109375" style="27" customWidth="1"/>
    <col min="8437" max="8437" width="10.85546875" style="27" customWidth="1"/>
    <col min="8438" max="8440" width="9.7109375" style="27" customWidth="1"/>
    <col min="8441" max="8691" width="11.42578125" style="27"/>
    <col min="8692" max="8692" width="25.7109375" style="27" customWidth="1"/>
    <col min="8693" max="8693" width="10.85546875" style="27" customWidth="1"/>
    <col min="8694" max="8696" width="9.7109375" style="27" customWidth="1"/>
    <col min="8697" max="8947" width="11.42578125" style="27"/>
    <col min="8948" max="8948" width="25.7109375" style="27" customWidth="1"/>
    <col min="8949" max="8949" width="10.85546875" style="27" customWidth="1"/>
    <col min="8950" max="8952" width="9.7109375" style="27" customWidth="1"/>
    <col min="8953" max="9203" width="11.42578125" style="27"/>
    <col min="9204" max="9204" width="25.7109375" style="27" customWidth="1"/>
    <col min="9205" max="9205" width="10.85546875" style="27" customWidth="1"/>
    <col min="9206" max="9208" width="9.7109375" style="27" customWidth="1"/>
    <col min="9209" max="9459" width="11.42578125" style="27"/>
    <col min="9460" max="9460" width="25.7109375" style="27" customWidth="1"/>
    <col min="9461" max="9461" width="10.85546875" style="27" customWidth="1"/>
    <col min="9462" max="9464" width="9.7109375" style="27" customWidth="1"/>
    <col min="9465" max="9715" width="11.42578125" style="27"/>
    <col min="9716" max="9716" width="25.7109375" style="27" customWidth="1"/>
    <col min="9717" max="9717" width="10.85546875" style="27" customWidth="1"/>
    <col min="9718" max="9720" width="9.7109375" style="27" customWidth="1"/>
    <col min="9721" max="9971" width="11.42578125" style="27"/>
    <col min="9972" max="9972" width="25.7109375" style="27" customWidth="1"/>
    <col min="9973" max="9973" width="10.85546875" style="27" customWidth="1"/>
    <col min="9974" max="9976" width="9.7109375" style="27" customWidth="1"/>
    <col min="9977" max="10227" width="11.42578125" style="27"/>
    <col min="10228" max="10228" width="25.7109375" style="27" customWidth="1"/>
    <col min="10229" max="10229" width="10.85546875" style="27" customWidth="1"/>
    <col min="10230" max="10232" width="9.7109375" style="27" customWidth="1"/>
    <col min="10233" max="10483" width="11.42578125" style="27"/>
    <col min="10484" max="10484" width="25.7109375" style="27" customWidth="1"/>
    <col min="10485" max="10485" width="10.85546875" style="27" customWidth="1"/>
    <col min="10486" max="10488" width="9.7109375" style="27" customWidth="1"/>
    <col min="10489" max="10739" width="11.42578125" style="27"/>
    <col min="10740" max="10740" width="25.7109375" style="27" customWidth="1"/>
    <col min="10741" max="10741" width="10.85546875" style="27" customWidth="1"/>
    <col min="10742" max="10744" width="9.7109375" style="27" customWidth="1"/>
    <col min="10745" max="10995" width="11.42578125" style="27"/>
    <col min="10996" max="10996" width="25.7109375" style="27" customWidth="1"/>
    <col min="10997" max="10997" width="10.85546875" style="27" customWidth="1"/>
    <col min="10998" max="11000" width="9.7109375" style="27" customWidth="1"/>
    <col min="11001" max="11251" width="11.42578125" style="27"/>
    <col min="11252" max="11252" width="25.7109375" style="27" customWidth="1"/>
    <col min="11253" max="11253" width="10.85546875" style="27" customWidth="1"/>
    <col min="11254" max="11256" width="9.7109375" style="27" customWidth="1"/>
    <col min="11257" max="11507" width="11.42578125" style="27"/>
    <col min="11508" max="11508" width="25.7109375" style="27" customWidth="1"/>
    <col min="11509" max="11509" width="10.85546875" style="27" customWidth="1"/>
    <col min="11510" max="11512" width="9.7109375" style="27" customWidth="1"/>
    <col min="11513" max="11763" width="11.42578125" style="27"/>
    <col min="11764" max="11764" width="25.7109375" style="27" customWidth="1"/>
    <col min="11765" max="11765" width="10.85546875" style="27" customWidth="1"/>
    <col min="11766" max="11768" width="9.7109375" style="27" customWidth="1"/>
    <col min="11769" max="12019" width="11.42578125" style="27"/>
    <col min="12020" max="12020" width="25.7109375" style="27" customWidth="1"/>
    <col min="12021" max="12021" width="10.85546875" style="27" customWidth="1"/>
    <col min="12022" max="12024" width="9.7109375" style="27" customWidth="1"/>
    <col min="12025" max="12275" width="11.42578125" style="27"/>
    <col min="12276" max="12276" width="25.7109375" style="27" customWidth="1"/>
    <col min="12277" max="12277" width="10.85546875" style="27" customWidth="1"/>
    <col min="12278" max="12280" width="9.7109375" style="27" customWidth="1"/>
    <col min="12281" max="12531" width="11.42578125" style="27"/>
    <col min="12532" max="12532" width="25.7109375" style="27" customWidth="1"/>
    <col min="12533" max="12533" width="10.85546875" style="27" customWidth="1"/>
    <col min="12534" max="12536" width="9.7109375" style="27" customWidth="1"/>
    <col min="12537" max="12787" width="11.42578125" style="27"/>
    <col min="12788" max="12788" width="25.7109375" style="27" customWidth="1"/>
    <col min="12789" max="12789" width="10.85546875" style="27" customWidth="1"/>
    <col min="12790" max="12792" width="9.7109375" style="27" customWidth="1"/>
    <col min="12793" max="13043" width="11.42578125" style="27"/>
    <col min="13044" max="13044" width="25.7109375" style="27" customWidth="1"/>
    <col min="13045" max="13045" width="10.85546875" style="27" customWidth="1"/>
    <col min="13046" max="13048" width="9.7109375" style="27" customWidth="1"/>
    <col min="13049" max="13299" width="11.42578125" style="27"/>
    <col min="13300" max="13300" width="25.7109375" style="27" customWidth="1"/>
    <col min="13301" max="13301" width="10.85546875" style="27" customWidth="1"/>
    <col min="13302" max="13304" width="9.7109375" style="27" customWidth="1"/>
    <col min="13305" max="13555" width="11.42578125" style="27"/>
    <col min="13556" max="13556" width="25.7109375" style="27" customWidth="1"/>
    <col min="13557" max="13557" width="10.85546875" style="27" customWidth="1"/>
    <col min="13558" max="13560" width="9.7109375" style="27" customWidth="1"/>
    <col min="13561" max="13811" width="11.42578125" style="27"/>
    <col min="13812" max="13812" width="25.7109375" style="27" customWidth="1"/>
    <col min="13813" max="13813" width="10.85546875" style="27" customWidth="1"/>
    <col min="13814" max="13816" width="9.7109375" style="27" customWidth="1"/>
    <col min="13817" max="14067" width="11.42578125" style="27"/>
    <col min="14068" max="14068" width="25.7109375" style="27" customWidth="1"/>
    <col min="14069" max="14069" width="10.85546875" style="27" customWidth="1"/>
    <col min="14070" max="14072" width="9.7109375" style="27" customWidth="1"/>
    <col min="14073" max="14323" width="11.42578125" style="27"/>
    <col min="14324" max="14324" width="25.7109375" style="27" customWidth="1"/>
    <col min="14325" max="14325" width="10.85546875" style="27" customWidth="1"/>
    <col min="14326" max="14328" width="9.7109375" style="27" customWidth="1"/>
    <col min="14329" max="14579" width="11.42578125" style="27"/>
    <col min="14580" max="14580" width="25.7109375" style="27" customWidth="1"/>
    <col min="14581" max="14581" width="10.85546875" style="27" customWidth="1"/>
    <col min="14582" max="14584" width="9.7109375" style="27" customWidth="1"/>
    <col min="14585" max="14835" width="11.42578125" style="27"/>
    <col min="14836" max="14836" width="25.7109375" style="27" customWidth="1"/>
    <col min="14837" max="14837" width="10.85546875" style="27" customWidth="1"/>
    <col min="14838" max="14840" width="9.7109375" style="27" customWidth="1"/>
    <col min="14841" max="15091" width="11.42578125" style="27"/>
    <col min="15092" max="15092" width="25.7109375" style="27" customWidth="1"/>
    <col min="15093" max="15093" width="10.85546875" style="27" customWidth="1"/>
    <col min="15094" max="15096" width="9.7109375" style="27" customWidth="1"/>
    <col min="15097" max="15347" width="11.42578125" style="27"/>
    <col min="15348" max="15348" width="25.7109375" style="27" customWidth="1"/>
    <col min="15349" max="15349" width="10.85546875" style="27" customWidth="1"/>
    <col min="15350" max="15352" width="9.7109375" style="27" customWidth="1"/>
    <col min="15353" max="15603" width="11.42578125" style="27"/>
    <col min="15604" max="15604" width="25.7109375" style="27" customWidth="1"/>
    <col min="15605" max="15605" width="10.85546875" style="27" customWidth="1"/>
    <col min="15606" max="15608" width="9.7109375" style="27" customWidth="1"/>
    <col min="15609" max="15859" width="11.42578125" style="27"/>
    <col min="15860" max="15860" width="25.7109375" style="27" customWidth="1"/>
    <col min="15861" max="15861" width="10.85546875" style="27" customWidth="1"/>
    <col min="15862" max="15864" width="9.7109375" style="27" customWidth="1"/>
    <col min="15865" max="16115" width="11.42578125" style="27"/>
    <col min="16116" max="16116" width="25.7109375" style="27" customWidth="1"/>
    <col min="16117" max="16117" width="10.85546875" style="27" customWidth="1"/>
    <col min="16118" max="16120" width="9.7109375" style="27" customWidth="1"/>
    <col min="16121" max="16384" width="11.42578125" style="27"/>
  </cols>
  <sheetData>
    <row r="1" spans="1:25" ht="14.1" customHeight="1" x14ac:dyDescent="0.15">
      <c r="A1" s="495" t="s">
        <v>280</v>
      </c>
      <c r="B1" s="495"/>
      <c r="C1" s="495"/>
      <c r="D1" s="495"/>
      <c r="E1" s="495"/>
      <c r="F1" s="495"/>
      <c r="G1" s="495"/>
      <c r="H1" s="495"/>
      <c r="I1" s="495"/>
      <c r="J1" s="495"/>
      <c r="K1" s="495"/>
      <c r="L1" s="495"/>
      <c r="M1" s="495"/>
      <c r="N1" s="495"/>
    </row>
    <row r="2" spans="1:25" ht="5.0999999999999996" customHeight="1" x14ac:dyDescent="0.2">
      <c r="A2" s="499"/>
      <c r="B2" s="499"/>
      <c r="C2" s="499"/>
      <c r="D2" s="499"/>
    </row>
    <row r="3" spans="1:25" ht="4.5" customHeight="1" x14ac:dyDescent="0.15">
      <c r="A3" s="497" t="s">
        <v>231</v>
      </c>
      <c r="B3" s="506">
        <v>2010</v>
      </c>
      <c r="C3" s="506">
        <v>2011</v>
      </c>
      <c r="D3" s="506">
        <v>2012</v>
      </c>
      <c r="E3" s="506">
        <v>2013</v>
      </c>
      <c r="F3" s="506">
        <v>2014</v>
      </c>
      <c r="G3" s="506">
        <v>2015</v>
      </c>
      <c r="H3" s="506">
        <v>2016</v>
      </c>
      <c r="I3" s="506">
        <v>2017</v>
      </c>
      <c r="J3" s="506">
        <v>2018</v>
      </c>
      <c r="K3" s="506">
        <v>2019</v>
      </c>
      <c r="L3" s="506">
        <v>2020</v>
      </c>
      <c r="M3" s="506">
        <v>2021</v>
      </c>
      <c r="N3" s="506">
        <v>2022</v>
      </c>
      <c r="O3" s="108"/>
      <c r="P3" s="108"/>
      <c r="Q3" s="108"/>
    </row>
    <row r="4" spans="1:25" ht="20.100000000000001" customHeight="1" x14ac:dyDescent="0.15">
      <c r="A4" s="498"/>
      <c r="B4" s="507"/>
      <c r="C4" s="507"/>
      <c r="D4" s="507"/>
      <c r="E4" s="507"/>
      <c r="F4" s="507"/>
      <c r="G4" s="507"/>
      <c r="H4" s="508"/>
      <c r="I4" s="508"/>
      <c r="J4" s="508"/>
      <c r="K4" s="508"/>
      <c r="L4" s="508"/>
      <c r="M4" s="508"/>
      <c r="N4" s="508"/>
      <c r="O4" s="71"/>
      <c r="P4" s="71"/>
      <c r="Q4" s="71"/>
    </row>
    <row r="5" spans="1:25" ht="5.0999999999999996" customHeight="1" x14ac:dyDescent="0.15">
      <c r="A5" s="67"/>
      <c r="B5" s="293"/>
      <c r="C5" s="293"/>
      <c r="D5" s="293"/>
      <c r="F5" s="295"/>
      <c r="G5" s="99"/>
      <c r="H5" s="99"/>
      <c r="I5" s="99"/>
      <c r="J5" s="119"/>
      <c r="K5" s="119"/>
      <c r="L5" s="119"/>
      <c r="M5" s="119"/>
      <c r="N5" s="119"/>
      <c r="O5" s="71"/>
      <c r="P5" s="71"/>
      <c r="Q5" s="71"/>
    </row>
    <row r="6" spans="1:25" s="28" customFormat="1" ht="26.1" customHeight="1" x14ac:dyDescent="0.15">
      <c r="A6" s="113" t="s">
        <v>18</v>
      </c>
      <c r="B6" s="296">
        <f>SUM(B7:B14)</f>
        <v>1332</v>
      </c>
      <c r="C6" s="296">
        <f>SUM(C7:C14)</f>
        <v>1241</v>
      </c>
      <c r="D6" s="296">
        <v>2465</v>
      </c>
      <c r="E6" s="297">
        <f>SUM(E7:E14)</f>
        <v>1853</v>
      </c>
      <c r="F6" s="297">
        <f>SUM(F7:F14)</f>
        <v>1359</v>
      </c>
      <c r="G6" s="297">
        <f>SUM(G7:G14)</f>
        <v>763</v>
      </c>
      <c r="H6" s="297">
        <f t="shared" ref="H6:M6" si="0">SUM(H7:H14)</f>
        <v>944</v>
      </c>
      <c r="I6" s="297">
        <f t="shared" si="0"/>
        <v>1039</v>
      </c>
      <c r="J6" s="297">
        <f t="shared" si="0"/>
        <v>1003</v>
      </c>
      <c r="K6" s="297">
        <f t="shared" si="0"/>
        <v>773</v>
      </c>
      <c r="L6" s="297">
        <f>SUM(L7:L14)</f>
        <v>987</v>
      </c>
      <c r="M6" s="297">
        <f t="shared" si="0"/>
        <v>1184</v>
      </c>
      <c r="N6" s="297">
        <f>SUM(N7:N14)</f>
        <v>898</v>
      </c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</row>
    <row r="7" spans="1:25" ht="26.1" customHeight="1" x14ac:dyDescent="0.15">
      <c r="A7" s="89" t="s">
        <v>19</v>
      </c>
      <c r="B7" s="298">
        <v>1</v>
      </c>
      <c r="C7" s="298">
        <v>2</v>
      </c>
      <c r="D7" s="298">
        <v>7</v>
      </c>
      <c r="E7" s="297">
        <v>0</v>
      </c>
      <c r="F7" s="298">
        <v>2</v>
      </c>
      <c r="G7" s="298">
        <v>4</v>
      </c>
      <c r="H7" s="298">
        <v>1</v>
      </c>
      <c r="I7" s="298">
        <v>2</v>
      </c>
      <c r="J7" s="262" t="s">
        <v>191</v>
      </c>
      <c r="K7" s="179">
        <v>3</v>
      </c>
      <c r="L7" s="179">
        <v>10</v>
      </c>
      <c r="M7" s="179">
        <v>4</v>
      </c>
      <c r="N7" s="12">
        <v>3</v>
      </c>
      <c r="O7" s="73"/>
      <c r="P7" s="73"/>
      <c r="Q7" s="73"/>
    </row>
    <row r="8" spans="1:25" ht="26.1" customHeight="1" x14ac:dyDescent="0.15">
      <c r="A8" s="114" t="s">
        <v>20</v>
      </c>
      <c r="B8" s="298">
        <v>1046</v>
      </c>
      <c r="C8" s="298">
        <v>1021</v>
      </c>
      <c r="D8" s="298">
        <v>1137</v>
      </c>
      <c r="E8" s="298">
        <v>1630</v>
      </c>
      <c r="F8" s="298">
        <v>837</v>
      </c>
      <c r="G8" s="298">
        <v>509</v>
      </c>
      <c r="H8" s="298">
        <v>708</v>
      </c>
      <c r="I8" s="298">
        <v>666</v>
      </c>
      <c r="J8" s="179">
        <v>572</v>
      </c>
      <c r="K8" s="179">
        <v>471</v>
      </c>
      <c r="L8" s="179">
        <v>610</v>
      </c>
      <c r="M8" s="179">
        <v>722</v>
      </c>
      <c r="N8" s="12">
        <v>613</v>
      </c>
      <c r="O8" s="12"/>
      <c r="P8" s="12"/>
      <c r="Q8" s="12"/>
    </row>
    <row r="9" spans="1:25" ht="26.1" customHeight="1" x14ac:dyDescent="0.15">
      <c r="A9" s="114" t="s">
        <v>21</v>
      </c>
      <c r="B9" s="298">
        <v>70</v>
      </c>
      <c r="C9" s="298">
        <v>136</v>
      </c>
      <c r="D9" s="298">
        <v>783</v>
      </c>
      <c r="E9" s="298">
        <v>70</v>
      </c>
      <c r="F9" s="298">
        <v>369</v>
      </c>
      <c r="G9" s="298">
        <v>82</v>
      </c>
      <c r="H9" s="298">
        <v>115</v>
      </c>
      <c r="I9" s="298">
        <v>82</v>
      </c>
      <c r="J9" s="179">
        <v>71</v>
      </c>
      <c r="K9" s="179">
        <v>50</v>
      </c>
      <c r="L9" s="179">
        <v>135</v>
      </c>
      <c r="M9" s="179">
        <v>204</v>
      </c>
      <c r="N9" s="12">
        <v>123</v>
      </c>
      <c r="O9" s="294"/>
      <c r="Q9" s="12"/>
    </row>
    <row r="10" spans="1:25" ht="26.1" customHeight="1" x14ac:dyDescent="0.15">
      <c r="A10" s="89" t="s">
        <v>22</v>
      </c>
      <c r="B10" s="298">
        <v>12</v>
      </c>
      <c r="C10" s="298">
        <v>11</v>
      </c>
      <c r="D10" s="298">
        <v>66</v>
      </c>
      <c r="E10" s="298">
        <v>20</v>
      </c>
      <c r="F10" s="298">
        <v>21</v>
      </c>
      <c r="G10" s="298">
        <v>22</v>
      </c>
      <c r="H10" s="298">
        <v>11</v>
      </c>
      <c r="I10" s="298">
        <v>14</v>
      </c>
      <c r="J10" s="179">
        <v>18</v>
      </c>
      <c r="K10" s="179">
        <v>6</v>
      </c>
      <c r="L10" s="179">
        <v>11</v>
      </c>
      <c r="M10" s="179">
        <v>7</v>
      </c>
      <c r="N10" s="12">
        <v>16</v>
      </c>
      <c r="O10" s="12"/>
      <c r="P10" s="12"/>
      <c r="Q10" s="12"/>
    </row>
    <row r="11" spans="1:25" ht="26.1" customHeight="1" x14ac:dyDescent="0.15">
      <c r="A11" s="89" t="s">
        <v>23</v>
      </c>
      <c r="B11" s="298">
        <v>44</v>
      </c>
      <c r="C11" s="298">
        <v>28</v>
      </c>
      <c r="D11" s="298">
        <v>40</v>
      </c>
      <c r="E11" s="298">
        <v>14</v>
      </c>
      <c r="F11" s="298">
        <v>46</v>
      </c>
      <c r="G11" s="298">
        <v>10</v>
      </c>
      <c r="H11" s="298">
        <v>14</v>
      </c>
      <c r="I11" s="298">
        <v>19</v>
      </c>
      <c r="J11" s="179">
        <v>27</v>
      </c>
      <c r="K11" s="179">
        <v>10</v>
      </c>
      <c r="L11" s="179">
        <v>16</v>
      </c>
      <c r="M11" s="179">
        <v>13</v>
      </c>
      <c r="N11" s="12">
        <v>19</v>
      </c>
      <c r="O11" s="12"/>
      <c r="P11" s="12"/>
      <c r="Q11" s="12"/>
    </row>
    <row r="12" spans="1:25" ht="26.1" customHeight="1" x14ac:dyDescent="0.15">
      <c r="A12" s="114" t="s">
        <v>66</v>
      </c>
      <c r="B12" s="298" t="s">
        <v>67</v>
      </c>
      <c r="C12" s="298">
        <v>0</v>
      </c>
      <c r="D12" s="298">
        <v>15</v>
      </c>
      <c r="E12" s="298">
        <v>25</v>
      </c>
      <c r="F12" s="298">
        <v>9</v>
      </c>
      <c r="G12" s="299" t="s">
        <v>17</v>
      </c>
      <c r="H12" s="202">
        <v>16</v>
      </c>
      <c r="I12" s="202">
        <v>8</v>
      </c>
      <c r="J12" s="179">
        <v>1</v>
      </c>
      <c r="K12" s="179">
        <v>4</v>
      </c>
      <c r="L12" s="179">
        <v>15</v>
      </c>
      <c r="M12" s="179">
        <v>2</v>
      </c>
      <c r="N12" s="12">
        <v>8</v>
      </c>
      <c r="O12" s="12"/>
      <c r="P12" s="12"/>
      <c r="Q12" s="12"/>
    </row>
    <row r="13" spans="1:25" ht="26.1" customHeight="1" x14ac:dyDescent="0.15">
      <c r="A13" s="114" t="s">
        <v>282</v>
      </c>
      <c r="B13" s="298" t="s">
        <v>67</v>
      </c>
      <c r="C13" s="298">
        <v>3</v>
      </c>
      <c r="D13" s="298">
        <v>19</v>
      </c>
      <c r="E13" s="298">
        <v>25</v>
      </c>
      <c r="F13" s="298">
        <v>2</v>
      </c>
      <c r="G13" s="298">
        <v>5</v>
      </c>
      <c r="H13" s="298">
        <v>3</v>
      </c>
      <c r="I13" s="298">
        <v>16</v>
      </c>
      <c r="J13" s="179">
        <v>10</v>
      </c>
      <c r="K13" s="202">
        <v>9</v>
      </c>
      <c r="L13" s="202">
        <v>15</v>
      </c>
      <c r="M13" s="202">
        <v>15</v>
      </c>
      <c r="N13" s="399">
        <v>25</v>
      </c>
      <c r="O13" s="105"/>
      <c r="P13" s="105"/>
      <c r="Q13" s="12"/>
    </row>
    <row r="14" spans="1:25" ht="26.1" customHeight="1" x14ac:dyDescent="0.15">
      <c r="A14" s="89" t="s">
        <v>65</v>
      </c>
      <c r="B14" s="298">
        <v>159</v>
      </c>
      <c r="C14" s="298">
        <v>40</v>
      </c>
      <c r="D14" s="298">
        <v>398</v>
      </c>
      <c r="E14" s="298">
        <v>69</v>
      </c>
      <c r="F14" s="298">
        <v>73</v>
      </c>
      <c r="G14" s="298">
        <v>131</v>
      </c>
      <c r="H14" s="298">
        <v>76</v>
      </c>
      <c r="I14" s="298">
        <f>165+63+3+1</f>
        <v>232</v>
      </c>
      <c r="J14" s="179">
        <v>304</v>
      </c>
      <c r="K14" s="298">
        <v>220</v>
      </c>
      <c r="L14" s="298">
        <v>175</v>
      </c>
      <c r="M14" s="298">
        <v>217</v>
      </c>
      <c r="N14" s="400">
        <v>91</v>
      </c>
      <c r="O14" s="12"/>
      <c r="P14" s="12"/>
      <c r="Q14" s="12"/>
    </row>
    <row r="15" spans="1:25" ht="5.0999999999999996" customHeight="1" x14ac:dyDescent="0.15">
      <c r="A15" s="29" t="s">
        <v>24</v>
      </c>
      <c r="B15" s="300"/>
      <c r="C15" s="300"/>
      <c r="D15" s="300"/>
      <c r="E15" s="300"/>
      <c r="F15" s="300"/>
      <c r="G15" s="300"/>
      <c r="H15" s="300"/>
      <c r="I15" s="300"/>
      <c r="J15" s="300"/>
      <c r="K15" s="300"/>
      <c r="L15" s="300"/>
      <c r="M15" s="300"/>
      <c r="N15" s="300"/>
      <c r="O15" s="12"/>
      <c r="P15" s="12"/>
      <c r="Q15" s="12"/>
    </row>
    <row r="16" spans="1:25" ht="10.5" customHeight="1" x14ac:dyDescent="0.15">
      <c r="A16" s="509" t="s">
        <v>252</v>
      </c>
      <c r="B16" s="509"/>
      <c r="C16" s="509"/>
      <c r="D16" s="509"/>
      <c r="E16" s="509"/>
      <c r="F16" s="509"/>
      <c r="G16" s="509"/>
      <c r="H16" s="509"/>
      <c r="I16" s="509"/>
      <c r="J16" s="509"/>
      <c r="K16" s="509"/>
      <c r="L16" s="509"/>
      <c r="M16" s="509"/>
      <c r="N16" s="509"/>
      <c r="O16" s="12"/>
      <c r="P16" s="12"/>
      <c r="Q16" s="12"/>
    </row>
    <row r="17" spans="1:17" ht="11.1" customHeight="1" x14ac:dyDescent="0.15">
      <c r="A17" s="496" t="s">
        <v>251</v>
      </c>
      <c r="B17" s="496"/>
      <c r="C17" s="496"/>
      <c r="D17" s="496"/>
      <c r="E17" s="496"/>
      <c r="F17" s="496"/>
      <c r="G17" s="496"/>
      <c r="H17" s="496"/>
      <c r="I17" s="496"/>
      <c r="J17" s="496"/>
      <c r="K17" s="496"/>
      <c r="L17" s="496"/>
      <c r="M17" s="496"/>
      <c r="N17" s="496"/>
      <c r="O17" s="12"/>
      <c r="P17" s="12"/>
      <c r="Q17" s="12"/>
    </row>
    <row r="18" spans="1:17" ht="11.45" customHeight="1" x14ac:dyDescent="0.15">
      <c r="O18" s="12"/>
      <c r="P18" s="12"/>
      <c r="Q18" s="12"/>
    </row>
    <row r="19" spans="1:17" ht="12.75" x14ac:dyDescent="0.15">
      <c r="G19" s="301"/>
      <c r="H19" s="301"/>
      <c r="I19" s="301"/>
      <c r="J19" s="179"/>
      <c r="K19" s="179"/>
      <c r="L19" s="179"/>
      <c r="M19" s="179"/>
      <c r="N19" s="179"/>
      <c r="O19" s="12"/>
      <c r="P19" s="12"/>
      <c r="Q19" s="12"/>
    </row>
    <row r="20" spans="1:17" ht="12.75" x14ac:dyDescent="0.15">
      <c r="D20" s="397"/>
      <c r="E20" s="397"/>
      <c r="F20" s="397"/>
      <c r="G20" s="397"/>
      <c r="H20" s="397"/>
      <c r="I20" s="397"/>
      <c r="J20" s="397"/>
      <c r="K20" s="397"/>
      <c r="L20" s="397"/>
      <c r="M20" s="397"/>
      <c r="N20" s="397"/>
      <c r="O20" s="12"/>
      <c r="P20" s="12"/>
      <c r="Q20" s="12"/>
    </row>
    <row r="21" spans="1:17" ht="12.75" x14ac:dyDescent="0.15">
      <c r="G21" s="301"/>
      <c r="H21" s="301"/>
      <c r="I21" s="301"/>
      <c r="J21" s="179"/>
      <c r="K21" s="179"/>
      <c r="L21" s="179"/>
      <c r="M21" s="179"/>
      <c r="N21" s="179"/>
      <c r="O21" s="12"/>
      <c r="P21" s="12"/>
      <c r="Q21" s="12"/>
    </row>
    <row r="22" spans="1:17" ht="12.75" x14ac:dyDescent="0.15">
      <c r="G22" s="301"/>
      <c r="H22" s="301"/>
      <c r="I22" s="301"/>
      <c r="J22" s="179"/>
      <c r="K22" s="179"/>
      <c r="L22" s="179"/>
      <c r="M22" s="179"/>
      <c r="N22" s="179"/>
      <c r="O22" s="12"/>
      <c r="P22" s="12"/>
      <c r="Q22" s="12"/>
    </row>
    <row r="23" spans="1:17" ht="12.75" x14ac:dyDescent="0.15">
      <c r="G23" s="301"/>
      <c r="H23" s="301"/>
      <c r="I23" s="301"/>
      <c r="J23" s="179"/>
      <c r="K23" s="179"/>
      <c r="L23" s="179"/>
      <c r="M23" s="179"/>
      <c r="N23" s="179"/>
      <c r="O23" s="12"/>
      <c r="P23" s="74"/>
      <c r="Q23" s="12"/>
    </row>
    <row r="24" spans="1:17" ht="12.75" x14ac:dyDescent="0.15">
      <c r="G24" s="301"/>
      <c r="H24" s="301"/>
      <c r="I24" s="301"/>
      <c r="J24" s="179"/>
      <c r="K24" s="179"/>
      <c r="L24" s="179"/>
      <c r="M24" s="179"/>
      <c r="N24" s="179"/>
      <c r="O24" s="12"/>
      <c r="P24" s="12"/>
      <c r="Q24" s="12"/>
    </row>
    <row r="25" spans="1:17" ht="12.75" x14ac:dyDescent="0.15">
      <c r="G25" s="301"/>
      <c r="H25" s="301"/>
      <c r="I25" s="301"/>
      <c r="J25" s="179"/>
      <c r="K25" s="179"/>
      <c r="L25" s="179"/>
      <c r="M25" s="179"/>
      <c r="N25" s="179"/>
      <c r="O25" s="12"/>
      <c r="P25" s="12"/>
      <c r="Q25" s="12"/>
    </row>
    <row r="26" spans="1:17" ht="12.75" x14ac:dyDescent="0.15">
      <c r="G26" s="301"/>
      <c r="H26" s="301"/>
      <c r="I26" s="301"/>
      <c r="J26" s="179"/>
      <c r="K26" s="179"/>
      <c r="L26" s="179"/>
      <c r="M26" s="179"/>
      <c r="N26" s="179"/>
      <c r="O26" s="12"/>
      <c r="P26" s="12"/>
      <c r="Q26" s="12"/>
    </row>
    <row r="27" spans="1:17" ht="12.75" x14ac:dyDescent="0.15">
      <c r="G27" s="301"/>
      <c r="H27" s="301"/>
      <c r="I27" s="301"/>
      <c r="J27" s="179"/>
      <c r="K27" s="179"/>
      <c r="L27" s="179"/>
      <c r="M27" s="179"/>
      <c r="N27" s="179"/>
      <c r="O27" s="12"/>
      <c r="P27" s="12"/>
      <c r="Q27" s="12"/>
    </row>
    <row r="28" spans="1:17" ht="12.75" x14ac:dyDescent="0.15">
      <c r="G28" s="301"/>
      <c r="H28" s="301"/>
      <c r="I28" s="301"/>
      <c r="J28" s="179"/>
      <c r="K28" s="179"/>
      <c r="L28" s="179"/>
      <c r="M28" s="179"/>
      <c r="N28" s="179"/>
      <c r="O28" s="12"/>
      <c r="P28" s="12"/>
      <c r="Q28" s="12"/>
    </row>
    <row r="29" spans="1:17" ht="12.75" x14ac:dyDescent="0.15">
      <c r="G29" s="301"/>
      <c r="H29" s="301"/>
      <c r="I29" s="301"/>
      <c r="J29" s="179"/>
      <c r="K29" s="179"/>
      <c r="L29" s="179"/>
      <c r="M29" s="179"/>
      <c r="N29" s="179"/>
      <c r="O29" s="12"/>
      <c r="P29" s="12"/>
      <c r="Q29" s="12"/>
    </row>
    <row r="31" spans="1:17" ht="12.75" x14ac:dyDescent="0.15">
      <c r="G31" s="301"/>
      <c r="H31" s="301"/>
      <c r="I31" s="301"/>
      <c r="J31" s="179"/>
      <c r="K31" s="179"/>
      <c r="L31" s="179"/>
      <c r="M31" s="179"/>
      <c r="N31" s="179"/>
      <c r="O31" s="12"/>
      <c r="P31" s="12"/>
      <c r="Q31" s="12"/>
    </row>
    <row r="32" spans="1:17" ht="12.75" x14ac:dyDescent="0.15">
      <c r="G32" s="301"/>
      <c r="H32" s="301"/>
      <c r="I32" s="301"/>
      <c r="J32" s="179"/>
      <c r="K32" s="179"/>
      <c r="L32" s="179"/>
      <c r="M32" s="179"/>
      <c r="N32" s="179"/>
      <c r="O32" s="12"/>
      <c r="P32" s="12"/>
      <c r="Q32" s="12"/>
    </row>
    <row r="33" spans="7:17" ht="12.75" x14ac:dyDescent="0.15">
      <c r="G33" s="301"/>
      <c r="H33" s="301"/>
      <c r="I33" s="301"/>
      <c r="J33" s="179"/>
      <c r="K33" s="179"/>
      <c r="L33" s="179"/>
      <c r="M33" s="179"/>
      <c r="N33" s="179"/>
      <c r="O33" s="12"/>
      <c r="P33" s="12"/>
      <c r="Q33" s="12"/>
    </row>
    <row r="34" spans="7:17" ht="12.75" x14ac:dyDescent="0.15">
      <c r="G34" s="301"/>
      <c r="H34" s="301"/>
      <c r="I34" s="301"/>
      <c r="J34" s="179"/>
      <c r="K34" s="179"/>
      <c r="L34" s="179"/>
      <c r="M34" s="179"/>
      <c r="N34" s="179"/>
      <c r="O34" s="12"/>
      <c r="P34" s="12"/>
      <c r="Q34" s="12"/>
    </row>
  </sheetData>
  <mergeCells count="18">
    <mergeCell ref="F3:F4"/>
    <mergeCell ref="M3:M4"/>
    <mergeCell ref="A2:D2"/>
    <mergeCell ref="A1:N1"/>
    <mergeCell ref="A17:N17"/>
    <mergeCell ref="E3:E4"/>
    <mergeCell ref="G3:G4"/>
    <mergeCell ref="H3:H4"/>
    <mergeCell ref="I3:I4"/>
    <mergeCell ref="A16:N16"/>
    <mergeCell ref="N3:N4"/>
    <mergeCell ref="L3:L4"/>
    <mergeCell ref="A3:A4"/>
    <mergeCell ref="B3:B4"/>
    <mergeCell ref="C3:C4"/>
    <mergeCell ref="D3:D4"/>
    <mergeCell ref="K3:K4"/>
    <mergeCell ref="J3:J4"/>
  </mergeCells>
  <printOptions horizontalCentered="1"/>
  <pageMargins left="1.1811023622047245" right="0.98425196850393704" top="0.98425196850393704" bottom="0.98425196850393704" header="0" footer="0"/>
  <pageSetup paperSize="9"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R104"/>
  <sheetViews>
    <sheetView topLeftCell="A54" zoomScaleNormal="100" workbookViewId="0">
      <selection activeCell="A54" sqref="A54:I54"/>
    </sheetView>
  </sheetViews>
  <sheetFormatPr baseColWidth="10" defaultRowHeight="12.75" x14ac:dyDescent="0.2"/>
  <cols>
    <col min="1" max="1" width="9.85546875" style="123" customWidth="1"/>
    <col min="2" max="2" width="10.42578125" style="123" customWidth="1"/>
    <col min="3" max="3" width="11.42578125" style="123" customWidth="1"/>
    <col min="4" max="4" width="8" style="123" customWidth="1"/>
    <col min="5" max="5" width="9.28515625" style="123" customWidth="1"/>
    <col min="6" max="6" width="10.5703125" style="123" customWidth="1"/>
    <col min="7" max="7" width="9.140625" style="123" customWidth="1"/>
    <col min="8" max="9" width="9.28515625" style="123" customWidth="1"/>
    <col min="10" max="10" width="11.42578125" style="123"/>
    <col min="11" max="11" width="9.85546875" style="123" customWidth="1"/>
    <col min="12" max="12" width="7.85546875" style="123" customWidth="1"/>
    <col min="13" max="13" width="13.28515625" style="123" customWidth="1"/>
    <col min="14" max="14" width="9.5703125" style="123" customWidth="1"/>
    <col min="15" max="15" width="10.7109375" style="123" customWidth="1"/>
    <col min="16" max="16" width="10.85546875" style="123" customWidth="1"/>
    <col min="17" max="17" width="7.5703125" style="123" customWidth="1"/>
    <col min="18" max="18" width="12.7109375" style="123" customWidth="1"/>
    <col min="19" max="16384" width="11.42578125" style="123"/>
  </cols>
  <sheetData>
    <row r="1" spans="1:17" s="133" customFormat="1" ht="15.75" hidden="1" customHeight="1" x14ac:dyDescent="0.2">
      <c r="A1" s="138" t="s">
        <v>220</v>
      </c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</row>
    <row r="2" spans="1:17" s="133" customFormat="1" ht="6" hidden="1" customHeight="1" x14ac:dyDescent="0.2"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</row>
    <row r="3" spans="1:17" ht="15.75" hidden="1" customHeight="1" x14ac:dyDescent="0.2">
      <c r="A3" s="525" t="s">
        <v>78</v>
      </c>
      <c r="B3" s="533" t="s">
        <v>79</v>
      </c>
      <c r="C3" s="527" t="s">
        <v>196</v>
      </c>
      <c r="D3" s="529" t="s">
        <v>197</v>
      </c>
      <c r="E3" s="530"/>
      <c r="F3" s="530"/>
      <c r="G3" s="530"/>
      <c r="H3" s="530"/>
      <c r="I3" s="531"/>
      <c r="J3" s="307"/>
      <c r="K3" s="307"/>
      <c r="L3" s="307"/>
      <c r="M3" s="307"/>
      <c r="N3" s="307"/>
      <c r="O3" s="307"/>
      <c r="P3" s="307"/>
      <c r="Q3" s="524"/>
    </row>
    <row r="4" spans="1:17" ht="69.75" hidden="1" customHeight="1" x14ac:dyDescent="0.2">
      <c r="A4" s="526"/>
      <c r="B4" s="534"/>
      <c r="C4" s="528"/>
      <c r="D4" s="170" t="s">
        <v>199</v>
      </c>
      <c r="E4" s="170" t="s">
        <v>200</v>
      </c>
      <c r="F4" s="170" t="s">
        <v>201</v>
      </c>
      <c r="G4" s="170" t="s">
        <v>202</v>
      </c>
      <c r="H4" s="170" t="s">
        <v>23</v>
      </c>
      <c r="I4" s="170" t="s">
        <v>203</v>
      </c>
      <c r="J4" s="308"/>
      <c r="K4" s="308"/>
      <c r="L4" s="308"/>
      <c r="M4" s="308"/>
      <c r="N4" s="308"/>
      <c r="O4" s="308"/>
      <c r="P4" s="309"/>
      <c r="Q4" s="524"/>
    </row>
    <row r="5" spans="1:17" s="158" customFormat="1" ht="15" hidden="1" customHeight="1" x14ac:dyDescent="0.2">
      <c r="A5" s="314" t="s">
        <v>219</v>
      </c>
      <c r="B5" s="313">
        <v>1874</v>
      </c>
      <c r="C5" s="167">
        <v>977</v>
      </c>
      <c r="D5" s="167">
        <v>55520</v>
      </c>
      <c r="E5" s="167">
        <v>45538</v>
      </c>
      <c r="F5" s="167">
        <v>5373</v>
      </c>
      <c r="G5" s="167">
        <v>1379</v>
      </c>
      <c r="H5" s="167">
        <v>261</v>
      </c>
      <c r="I5" s="167">
        <v>382</v>
      </c>
      <c r="J5" s="310"/>
      <c r="K5" s="310"/>
      <c r="L5" s="310"/>
      <c r="M5" s="310"/>
      <c r="N5" s="310"/>
      <c r="O5" s="310"/>
      <c r="P5" s="311"/>
      <c r="Q5" s="310"/>
    </row>
    <row r="6" spans="1:17" ht="6.75" hidden="1" customHeight="1" x14ac:dyDescent="0.25">
      <c r="A6" s="159"/>
      <c r="B6" s="172"/>
      <c r="C6" s="172"/>
      <c r="D6" s="172"/>
      <c r="E6" s="172"/>
      <c r="F6" s="172"/>
      <c r="G6" s="172"/>
      <c r="H6" s="172"/>
      <c r="I6" s="172"/>
      <c r="J6" s="159"/>
      <c r="K6" s="159"/>
      <c r="L6" s="159"/>
      <c r="M6" s="159"/>
      <c r="N6" s="159"/>
      <c r="O6" s="159"/>
      <c r="P6" s="159"/>
      <c r="Q6" s="159"/>
    </row>
    <row r="7" spans="1:17" s="161" customFormat="1" ht="15" hidden="1" x14ac:dyDescent="0.25">
      <c r="A7" s="160" t="s">
        <v>16</v>
      </c>
      <c r="B7" s="318">
        <f>SUM(B8:B20)</f>
        <v>110</v>
      </c>
      <c r="C7" s="318">
        <f>SUM(C8:C20)</f>
        <v>44</v>
      </c>
      <c r="D7" s="318">
        <f t="shared" ref="D7:I7" si="0">SUM(D8:D20)</f>
        <v>987</v>
      </c>
      <c r="E7" s="318">
        <f t="shared" si="0"/>
        <v>610</v>
      </c>
      <c r="F7" s="318">
        <f t="shared" si="0"/>
        <v>135</v>
      </c>
      <c r="G7" s="318">
        <f t="shared" si="0"/>
        <v>55</v>
      </c>
      <c r="H7" s="318">
        <f t="shared" si="0"/>
        <v>16</v>
      </c>
      <c r="I7" s="318">
        <f t="shared" si="0"/>
        <v>15</v>
      </c>
      <c r="J7" s="160"/>
      <c r="K7" s="160"/>
      <c r="L7" s="160"/>
      <c r="M7" s="160"/>
      <c r="N7" s="160"/>
      <c r="O7" s="160"/>
      <c r="P7" s="160"/>
      <c r="Q7" s="160"/>
    </row>
    <row r="8" spans="1:17" ht="13.5" hidden="1" x14ac:dyDescent="0.25">
      <c r="A8" s="172" t="s">
        <v>43</v>
      </c>
      <c r="B8" s="172">
        <v>15</v>
      </c>
      <c r="C8" s="172">
        <v>7</v>
      </c>
      <c r="D8" s="172">
        <v>357</v>
      </c>
      <c r="E8" s="172">
        <v>250</v>
      </c>
      <c r="F8" s="172">
        <v>80</v>
      </c>
      <c r="G8" s="172">
        <v>10</v>
      </c>
      <c r="H8" s="172">
        <v>1</v>
      </c>
      <c r="I8" s="172">
        <v>6</v>
      </c>
      <c r="J8" s="125"/>
      <c r="K8" s="159"/>
      <c r="L8" s="125"/>
      <c r="M8" s="159"/>
      <c r="N8" s="125"/>
      <c r="O8" s="159"/>
      <c r="P8" s="125"/>
      <c r="Q8" s="159"/>
    </row>
    <row r="9" spans="1:17" ht="13.5" hidden="1" x14ac:dyDescent="0.25">
      <c r="A9" s="172" t="s">
        <v>211</v>
      </c>
      <c r="B9" s="172">
        <v>15</v>
      </c>
      <c r="C9" s="172">
        <v>6</v>
      </c>
      <c r="D9" s="172">
        <v>24</v>
      </c>
      <c r="E9" s="172">
        <v>12</v>
      </c>
      <c r="F9" s="172">
        <v>1</v>
      </c>
      <c r="G9" s="125">
        <v>0</v>
      </c>
      <c r="H9" s="172">
        <v>8</v>
      </c>
      <c r="I9" s="125">
        <v>0</v>
      </c>
      <c r="J9" s="125"/>
      <c r="K9" s="159"/>
      <c r="L9" s="125"/>
      <c r="M9" s="125"/>
      <c r="N9" s="159"/>
      <c r="O9" s="125"/>
      <c r="P9" s="125"/>
      <c r="Q9" s="159"/>
    </row>
    <row r="10" spans="1:17" ht="13.5" hidden="1" x14ac:dyDescent="0.25">
      <c r="A10" s="172" t="s">
        <v>68</v>
      </c>
      <c r="B10" s="303">
        <v>10</v>
      </c>
      <c r="C10" s="303">
        <v>8</v>
      </c>
      <c r="D10" s="303">
        <v>97</v>
      </c>
      <c r="E10" s="303">
        <v>37</v>
      </c>
      <c r="F10" s="303">
        <v>5</v>
      </c>
      <c r="G10" s="303">
        <v>14</v>
      </c>
      <c r="H10" s="303">
        <v>5</v>
      </c>
      <c r="I10" s="303">
        <v>7</v>
      </c>
      <c r="J10" s="303"/>
      <c r="K10" s="303"/>
      <c r="L10" s="303"/>
      <c r="M10" s="303"/>
      <c r="N10" s="303"/>
      <c r="O10" s="125"/>
      <c r="P10" s="125"/>
      <c r="Q10" s="303"/>
    </row>
    <row r="11" spans="1:17" ht="13.5" hidden="1" x14ac:dyDescent="0.25">
      <c r="A11" s="172" t="s">
        <v>69</v>
      </c>
      <c r="B11" s="172">
        <v>7</v>
      </c>
      <c r="C11" s="172">
        <v>4</v>
      </c>
      <c r="D11" s="172">
        <v>143</v>
      </c>
      <c r="E11" s="172">
        <v>81</v>
      </c>
      <c r="F11" s="172">
        <v>25</v>
      </c>
      <c r="G11" s="172">
        <v>22</v>
      </c>
      <c r="H11" s="172">
        <v>2</v>
      </c>
      <c r="I11" s="172">
        <v>2</v>
      </c>
      <c r="J11" s="159"/>
      <c r="K11" s="159"/>
      <c r="L11" s="159"/>
      <c r="M11" s="159"/>
      <c r="N11" s="159"/>
      <c r="O11" s="159"/>
      <c r="P11" s="125"/>
      <c r="Q11" s="159"/>
    </row>
    <row r="12" spans="1:17" ht="13.5" hidden="1" x14ac:dyDescent="0.25">
      <c r="A12" s="172" t="s">
        <v>194</v>
      </c>
      <c r="B12" s="172">
        <v>5</v>
      </c>
      <c r="C12" s="172">
        <v>2</v>
      </c>
      <c r="D12" s="172">
        <v>153</v>
      </c>
      <c r="E12" s="172">
        <v>65</v>
      </c>
      <c r="F12" s="125">
        <v>0</v>
      </c>
      <c r="G12" s="125">
        <v>0</v>
      </c>
      <c r="H12" s="125">
        <v>0</v>
      </c>
      <c r="I12" s="125">
        <v>0</v>
      </c>
      <c r="J12" s="125"/>
      <c r="K12" s="125"/>
      <c r="L12" s="125"/>
      <c r="M12" s="159"/>
      <c r="N12" s="125"/>
      <c r="O12" s="159"/>
      <c r="P12" s="125"/>
      <c r="Q12" s="159"/>
    </row>
    <row r="13" spans="1:17" ht="13.5" hidden="1" x14ac:dyDescent="0.25">
      <c r="A13" s="172" t="s">
        <v>70</v>
      </c>
      <c r="B13" s="172">
        <v>8</v>
      </c>
      <c r="C13" s="172">
        <v>4</v>
      </c>
      <c r="D13" s="172">
        <v>14</v>
      </c>
      <c r="E13" s="172">
        <v>13</v>
      </c>
      <c r="F13" s="125">
        <v>0</v>
      </c>
      <c r="G13" s="125">
        <v>0</v>
      </c>
      <c r="H13" s="125">
        <v>0</v>
      </c>
      <c r="I13" s="125">
        <v>0</v>
      </c>
      <c r="J13" s="125"/>
      <c r="K13" s="125"/>
      <c r="L13" s="125"/>
      <c r="M13" s="125"/>
      <c r="N13" s="125"/>
      <c r="O13" s="159"/>
      <c r="P13" s="125"/>
      <c r="Q13" s="159"/>
    </row>
    <row r="14" spans="1:17" ht="13.5" hidden="1" x14ac:dyDescent="0.25">
      <c r="A14" s="172" t="s">
        <v>71</v>
      </c>
      <c r="B14" s="303">
        <v>10</v>
      </c>
      <c r="C14" s="303">
        <v>4</v>
      </c>
      <c r="D14" s="303">
        <v>26</v>
      </c>
      <c r="E14" s="303">
        <v>21</v>
      </c>
      <c r="F14" s="303">
        <v>2</v>
      </c>
      <c r="G14" s="303">
        <v>3</v>
      </c>
      <c r="H14" s="125">
        <v>0</v>
      </c>
      <c r="I14" s="125">
        <v>0</v>
      </c>
      <c r="J14" s="125"/>
      <c r="K14" s="125"/>
      <c r="L14" s="125"/>
      <c r="M14" s="125"/>
      <c r="N14" s="125"/>
      <c r="O14" s="125"/>
      <c r="P14" s="125"/>
      <c r="Q14" s="303"/>
    </row>
    <row r="15" spans="1:17" ht="13.5" hidden="1" x14ac:dyDescent="0.25">
      <c r="A15" s="172" t="s">
        <v>72</v>
      </c>
      <c r="B15" s="172">
        <v>9</v>
      </c>
      <c r="C15" s="172">
        <v>3</v>
      </c>
      <c r="D15" s="172">
        <v>49</v>
      </c>
      <c r="E15" s="172">
        <v>33</v>
      </c>
      <c r="F15" s="172">
        <v>3</v>
      </c>
      <c r="G15" s="172">
        <v>5</v>
      </c>
      <c r="H15" s="125">
        <v>0</v>
      </c>
      <c r="I15" s="125">
        <v>0</v>
      </c>
      <c r="J15" s="125"/>
      <c r="K15" s="125"/>
      <c r="L15" s="125"/>
      <c r="M15" s="125"/>
      <c r="N15" s="125"/>
      <c r="O15" s="159"/>
      <c r="P15" s="125"/>
      <c r="Q15" s="159"/>
    </row>
    <row r="16" spans="1:17" ht="13.5" hidden="1" x14ac:dyDescent="0.25">
      <c r="A16" s="172" t="s">
        <v>73</v>
      </c>
      <c r="B16" s="172">
        <v>4</v>
      </c>
      <c r="C16" s="125">
        <v>0</v>
      </c>
      <c r="D16" s="125">
        <v>0</v>
      </c>
      <c r="E16" s="125">
        <v>0</v>
      </c>
      <c r="F16" s="125">
        <v>0</v>
      </c>
      <c r="G16" s="125">
        <v>0</v>
      </c>
      <c r="H16" s="125">
        <v>0</v>
      </c>
      <c r="I16" s="125">
        <v>0</v>
      </c>
      <c r="J16" s="125"/>
      <c r="K16" s="125"/>
      <c r="L16" s="125"/>
      <c r="M16" s="125"/>
      <c r="N16" s="125"/>
      <c r="O16" s="125"/>
      <c r="P16" s="125"/>
      <c r="Q16" s="159"/>
    </row>
    <row r="17" spans="1:17" ht="21.75" hidden="1" customHeight="1" x14ac:dyDescent="0.25">
      <c r="A17" s="317" t="s">
        <v>74</v>
      </c>
      <c r="B17" s="172">
        <v>5</v>
      </c>
      <c r="C17" s="172">
        <v>1</v>
      </c>
      <c r="D17" s="172">
        <v>51</v>
      </c>
      <c r="E17" s="172">
        <v>46</v>
      </c>
      <c r="F17" s="125">
        <v>0</v>
      </c>
      <c r="G17" s="125">
        <v>0</v>
      </c>
      <c r="H17" s="125">
        <v>0</v>
      </c>
      <c r="I17" s="125">
        <v>0</v>
      </c>
      <c r="J17" s="159"/>
      <c r="K17" s="159"/>
      <c r="L17" s="125"/>
      <c r="M17" s="159"/>
      <c r="N17" s="159"/>
      <c r="O17" s="125"/>
      <c r="P17" s="125"/>
      <c r="Q17" s="159"/>
    </row>
    <row r="18" spans="1:17" ht="13.5" hidden="1" x14ac:dyDescent="0.25">
      <c r="A18" s="172" t="s">
        <v>212</v>
      </c>
      <c r="B18" s="172">
        <v>5</v>
      </c>
      <c r="C18" s="172">
        <v>3</v>
      </c>
      <c r="D18" s="172">
        <v>35</v>
      </c>
      <c r="E18" s="172">
        <v>29</v>
      </c>
      <c r="F18" s="172">
        <v>4</v>
      </c>
      <c r="G18" s="172">
        <v>1</v>
      </c>
      <c r="H18" s="125">
        <v>0</v>
      </c>
      <c r="I18" s="125">
        <v>0</v>
      </c>
      <c r="J18" s="125"/>
      <c r="K18" s="125"/>
      <c r="L18" s="125"/>
      <c r="M18" s="159"/>
      <c r="N18" s="125"/>
      <c r="O18" s="125"/>
      <c r="P18" s="125"/>
      <c r="Q18" s="159"/>
    </row>
    <row r="19" spans="1:17" ht="13.5" hidden="1" x14ac:dyDescent="0.25">
      <c r="A19" s="172" t="s">
        <v>75</v>
      </c>
      <c r="B19" s="172">
        <v>10</v>
      </c>
      <c r="C19" s="172">
        <v>1</v>
      </c>
      <c r="D19" s="172">
        <v>15</v>
      </c>
      <c r="E19" s="125">
        <v>0</v>
      </c>
      <c r="F19" s="172">
        <v>15</v>
      </c>
      <c r="G19" s="125">
        <v>0</v>
      </c>
      <c r="H19" s="125">
        <v>0</v>
      </c>
      <c r="I19" s="125">
        <v>0</v>
      </c>
      <c r="J19" s="125"/>
      <c r="K19" s="125"/>
      <c r="L19" s="125"/>
      <c r="M19" s="125"/>
      <c r="N19" s="125"/>
      <c r="O19" s="125"/>
      <c r="P19" s="125"/>
      <c r="Q19" s="159"/>
    </row>
    <row r="20" spans="1:17" ht="13.5" hidden="1" x14ac:dyDescent="0.25">
      <c r="A20" s="172" t="s">
        <v>76</v>
      </c>
      <c r="B20" s="172">
        <v>7</v>
      </c>
      <c r="C20" s="172">
        <v>1</v>
      </c>
      <c r="D20" s="172">
        <v>23</v>
      </c>
      <c r="E20" s="172">
        <v>23</v>
      </c>
      <c r="F20" s="125">
        <v>0</v>
      </c>
      <c r="G20" s="125">
        <v>0</v>
      </c>
      <c r="H20" s="125">
        <v>0</v>
      </c>
      <c r="I20" s="125">
        <v>0</v>
      </c>
      <c r="J20" s="125"/>
      <c r="K20" s="125"/>
      <c r="L20" s="125"/>
      <c r="M20" s="125"/>
      <c r="N20" s="125"/>
      <c r="O20" s="125"/>
      <c r="P20" s="125"/>
      <c r="Q20" s="159"/>
    </row>
    <row r="21" spans="1:17" hidden="1" x14ac:dyDescent="0.2">
      <c r="B21" s="319"/>
      <c r="C21" s="319"/>
      <c r="D21" s="319"/>
      <c r="E21" s="319"/>
      <c r="F21" s="319"/>
      <c r="G21" s="319"/>
      <c r="H21" s="319"/>
      <c r="I21" s="319"/>
    </row>
    <row r="22" spans="1:17" ht="9.75" hidden="1" customHeight="1" x14ac:dyDescent="0.2">
      <c r="A22" s="162"/>
      <c r="I22" s="126" t="s">
        <v>77</v>
      </c>
    </row>
    <row r="23" spans="1:17" ht="9.75" hidden="1" customHeight="1" x14ac:dyDescent="0.2">
      <c r="A23" s="127"/>
    </row>
    <row r="24" spans="1:17" ht="9.75" hidden="1" customHeight="1" x14ac:dyDescent="0.2"/>
    <row r="25" spans="1:17" hidden="1" x14ac:dyDescent="0.2"/>
    <row r="26" spans="1:17" ht="13.5" hidden="1" x14ac:dyDescent="0.2">
      <c r="A26" s="138" t="s">
        <v>220</v>
      </c>
    </row>
    <row r="27" spans="1:17" hidden="1" x14ac:dyDescent="0.2">
      <c r="I27" s="306" t="s">
        <v>222</v>
      </c>
    </row>
    <row r="28" spans="1:17" hidden="1" x14ac:dyDescent="0.2">
      <c r="A28" s="525" t="s">
        <v>78</v>
      </c>
      <c r="B28" s="532" t="s">
        <v>197</v>
      </c>
      <c r="C28" s="530"/>
      <c r="D28" s="530"/>
      <c r="E28" s="530"/>
      <c r="F28" s="530"/>
      <c r="G28" s="530"/>
      <c r="H28" s="531"/>
      <c r="I28" s="527" t="s">
        <v>198</v>
      </c>
    </row>
    <row r="29" spans="1:17" ht="51" hidden="1" x14ac:dyDescent="0.2">
      <c r="A29" s="526"/>
      <c r="B29" s="315" t="s">
        <v>204</v>
      </c>
      <c r="C29" s="170" t="s">
        <v>205</v>
      </c>
      <c r="D29" s="170" t="s">
        <v>206</v>
      </c>
      <c r="E29" s="170" t="s">
        <v>207</v>
      </c>
      <c r="F29" s="170" t="s">
        <v>208</v>
      </c>
      <c r="G29" s="170" t="s">
        <v>209</v>
      </c>
      <c r="H29" s="169" t="s">
        <v>210</v>
      </c>
      <c r="I29" s="528"/>
    </row>
    <row r="30" spans="1:17" hidden="1" x14ac:dyDescent="0.2">
      <c r="A30" s="314" t="s">
        <v>219</v>
      </c>
      <c r="B30" s="313">
        <v>37</v>
      </c>
      <c r="C30" s="167">
        <v>264</v>
      </c>
      <c r="D30" s="167">
        <v>153</v>
      </c>
      <c r="E30" s="167">
        <v>159</v>
      </c>
      <c r="F30" s="167">
        <v>37</v>
      </c>
      <c r="G30" s="167">
        <v>1937</v>
      </c>
      <c r="H30" s="302"/>
      <c r="I30" s="167">
        <v>897</v>
      </c>
    </row>
    <row r="31" spans="1:17" ht="13.5" hidden="1" x14ac:dyDescent="0.25">
      <c r="A31" s="159"/>
      <c r="B31" s="172"/>
      <c r="C31" s="172"/>
      <c r="D31" s="172"/>
      <c r="E31" s="172"/>
      <c r="F31" s="172"/>
      <c r="G31" s="172"/>
      <c r="H31" s="172"/>
      <c r="I31" s="172"/>
    </row>
    <row r="32" spans="1:17" ht="13.5" hidden="1" x14ac:dyDescent="0.25">
      <c r="A32" s="160" t="s">
        <v>16</v>
      </c>
      <c r="B32" s="318">
        <f t="shared" ref="B32:I32" si="1">SUM(B33:B45)</f>
        <v>9</v>
      </c>
      <c r="C32" s="318">
        <f t="shared" si="1"/>
        <v>11</v>
      </c>
      <c r="D32" s="318">
        <f t="shared" si="1"/>
        <v>9</v>
      </c>
      <c r="E32" s="318">
        <f t="shared" si="1"/>
        <v>15</v>
      </c>
      <c r="F32" s="318">
        <f t="shared" si="1"/>
        <v>10</v>
      </c>
      <c r="G32" s="318">
        <f t="shared" si="1"/>
        <v>102</v>
      </c>
      <c r="H32" s="318">
        <f t="shared" si="1"/>
        <v>0</v>
      </c>
      <c r="I32" s="318">
        <f t="shared" si="1"/>
        <v>66</v>
      </c>
    </row>
    <row r="33" spans="1:9" ht="13.5" hidden="1" x14ac:dyDescent="0.25">
      <c r="A33" s="172" t="s">
        <v>43</v>
      </c>
      <c r="B33" s="125">
        <v>0</v>
      </c>
      <c r="C33" s="172">
        <v>2</v>
      </c>
      <c r="D33" s="125">
        <v>0</v>
      </c>
      <c r="E33" s="172">
        <v>3</v>
      </c>
      <c r="F33" s="125">
        <v>0</v>
      </c>
      <c r="G33" s="172">
        <v>5</v>
      </c>
      <c r="H33" s="125">
        <v>0</v>
      </c>
      <c r="I33" s="172">
        <v>8</v>
      </c>
    </row>
    <row r="34" spans="1:9" ht="13.5" hidden="1" x14ac:dyDescent="0.25">
      <c r="A34" s="172" t="s">
        <v>211</v>
      </c>
      <c r="B34" s="125">
        <v>0</v>
      </c>
      <c r="C34" s="172">
        <v>1</v>
      </c>
      <c r="D34" s="125">
        <v>0</v>
      </c>
      <c r="E34" s="125">
        <v>0</v>
      </c>
      <c r="F34" s="172">
        <v>2</v>
      </c>
      <c r="G34" s="125">
        <v>0</v>
      </c>
      <c r="H34" s="125">
        <v>0</v>
      </c>
      <c r="I34" s="172">
        <v>9</v>
      </c>
    </row>
    <row r="35" spans="1:9" ht="13.5" hidden="1" x14ac:dyDescent="0.25">
      <c r="A35" s="172" t="s">
        <v>68</v>
      </c>
      <c r="B35" s="303">
        <v>6</v>
      </c>
      <c r="C35" s="303">
        <v>5</v>
      </c>
      <c r="D35" s="303">
        <v>7</v>
      </c>
      <c r="E35" s="303">
        <v>6</v>
      </c>
      <c r="F35" s="303">
        <v>5</v>
      </c>
      <c r="G35" s="125">
        <v>0</v>
      </c>
      <c r="H35" s="125">
        <v>0</v>
      </c>
      <c r="I35" s="303">
        <v>2</v>
      </c>
    </row>
    <row r="36" spans="1:9" ht="13.5" hidden="1" x14ac:dyDescent="0.25">
      <c r="A36" s="172" t="s">
        <v>69</v>
      </c>
      <c r="B36" s="172">
        <v>2</v>
      </c>
      <c r="C36" s="172">
        <v>2</v>
      </c>
      <c r="D36" s="172">
        <v>2</v>
      </c>
      <c r="E36" s="172">
        <v>2</v>
      </c>
      <c r="F36" s="172">
        <v>2</v>
      </c>
      <c r="G36" s="172">
        <v>1</v>
      </c>
      <c r="H36" s="125">
        <v>0</v>
      </c>
      <c r="I36" s="172">
        <v>3</v>
      </c>
    </row>
    <row r="37" spans="1:9" ht="13.5" hidden="1" x14ac:dyDescent="0.25">
      <c r="A37" s="172" t="s">
        <v>194</v>
      </c>
      <c r="B37" s="125">
        <v>0</v>
      </c>
      <c r="C37" s="125">
        <v>0</v>
      </c>
      <c r="D37" s="125">
        <v>0</v>
      </c>
      <c r="E37" s="172">
        <v>1</v>
      </c>
      <c r="F37" s="125">
        <v>0</v>
      </c>
      <c r="G37" s="172">
        <v>87</v>
      </c>
      <c r="H37" s="125">
        <v>0</v>
      </c>
      <c r="I37" s="172">
        <v>3</v>
      </c>
    </row>
    <row r="38" spans="1:9" ht="13.5" hidden="1" x14ac:dyDescent="0.25">
      <c r="A38" s="172" t="s">
        <v>70</v>
      </c>
      <c r="B38" s="125">
        <v>0</v>
      </c>
      <c r="C38" s="125">
        <v>0</v>
      </c>
      <c r="D38" s="125">
        <v>0</v>
      </c>
      <c r="E38" s="125">
        <v>0</v>
      </c>
      <c r="F38" s="125">
        <v>0</v>
      </c>
      <c r="G38" s="172">
        <v>1</v>
      </c>
      <c r="H38" s="125">
        <v>0</v>
      </c>
      <c r="I38" s="172">
        <v>4</v>
      </c>
    </row>
    <row r="39" spans="1:9" ht="13.5" hidden="1" x14ac:dyDescent="0.25">
      <c r="A39" s="172" t="s">
        <v>71</v>
      </c>
      <c r="B39" s="125">
        <v>0</v>
      </c>
      <c r="C39" s="125">
        <v>0</v>
      </c>
      <c r="D39" s="125">
        <v>0</v>
      </c>
      <c r="E39" s="125">
        <v>0</v>
      </c>
      <c r="F39" s="125">
        <v>0</v>
      </c>
      <c r="G39" s="125">
        <v>0</v>
      </c>
      <c r="H39" s="125">
        <v>0</v>
      </c>
      <c r="I39" s="303">
        <v>6</v>
      </c>
    </row>
    <row r="40" spans="1:9" ht="13.5" hidden="1" x14ac:dyDescent="0.25">
      <c r="A40" s="172" t="s">
        <v>72</v>
      </c>
      <c r="B40" s="125">
        <v>0</v>
      </c>
      <c r="C40" s="125">
        <v>0</v>
      </c>
      <c r="D40" s="125">
        <v>0</v>
      </c>
      <c r="E40" s="125">
        <v>0</v>
      </c>
      <c r="F40" s="125">
        <v>0</v>
      </c>
      <c r="G40" s="172">
        <v>8</v>
      </c>
      <c r="H40" s="125">
        <v>0</v>
      </c>
      <c r="I40" s="172">
        <v>6</v>
      </c>
    </row>
    <row r="41" spans="1:9" ht="13.5" hidden="1" x14ac:dyDescent="0.25">
      <c r="A41" s="172" t="s">
        <v>73</v>
      </c>
      <c r="B41" s="125">
        <v>0</v>
      </c>
      <c r="C41" s="125">
        <v>0</v>
      </c>
      <c r="D41" s="125">
        <v>0</v>
      </c>
      <c r="E41" s="125">
        <v>0</v>
      </c>
      <c r="F41" s="125">
        <v>0</v>
      </c>
      <c r="G41" s="125">
        <v>0</v>
      </c>
      <c r="H41" s="125">
        <v>0</v>
      </c>
      <c r="I41" s="172">
        <v>4</v>
      </c>
    </row>
    <row r="42" spans="1:9" ht="25.5" hidden="1" x14ac:dyDescent="0.25">
      <c r="A42" s="317" t="s">
        <v>74</v>
      </c>
      <c r="B42" s="172">
        <v>1</v>
      </c>
      <c r="C42" s="172">
        <v>1</v>
      </c>
      <c r="D42" s="125">
        <v>0</v>
      </c>
      <c r="E42" s="172">
        <v>2</v>
      </c>
      <c r="F42" s="172">
        <v>1</v>
      </c>
      <c r="G42" s="125">
        <v>0</v>
      </c>
      <c r="H42" s="125">
        <v>0</v>
      </c>
      <c r="I42" s="172">
        <v>4</v>
      </c>
    </row>
    <row r="43" spans="1:9" ht="13.5" hidden="1" x14ac:dyDescent="0.25">
      <c r="A43" s="172" t="s">
        <v>212</v>
      </c>
      <c r="B43" s="125">
        <v>0</v>
      </c>
      <c r="C43" s="125">
        <v>0</v>
      </c>
      <c r="D43" s="125">
        <v>0</v>
      </c>
      <c r="E43" s="172">
        <v>1</v>
      </c>
      <c r="F43" s="125">
        <v>0</v>
      </c>
      <c r="G43" s="125">
        <v>0</v>
      </c>
      <c r="H43" s="125">
        <v>0</v>
      </c>
      <c r="I43" s="172">
        <v>2</v>
      </c>
    </row>
    <row r="44" spans="1:9" ht="13.5" hidden="1" x14ac:dyDescent="0.25">
      <c r="A44" s="172" t="s">
        <v>75</v>
      </c>
      <c r="B44" s="125">
        <v>0</v>
      </c>
      <c r="C44" s="125">
        <v>0</v>
      </c>
      <c r="D44" s="125">
        <v>0</v>
      </c>
      <c r="E44" s="125">
        <v>0</v>
      </c>
      <c r="F44" s="125">
        <v>0</v>
      </c>
      <c r="G44" s="125">
        <v>0</v>
      </c>
      <c r="H44" s="125">
        <v>0</v>
      </c>
      <c r="I44" s="172">
        <v>9</v>
      </c>
    </row>
    <row r="45" spans="1:9" ht="13.5" hidden="1" x14ac:dyDescent="0.25">
      <c r="A45" s="172" t="s">
        <v>76</v>
      </c>
      <c r="B45" s="125">
        <v>0</v>
      </c>
      <c r="C45" s="125">
        <v>0</v>
      </c>
      <c r="D45" s="125">
        <v>0</v>
      </c>
      <c r="E45" s="125">
        <v>0</v>
      </c>
      <c r="F45" s="125">
        <v>0</v>
      </c>
      <c r="G45" s="125">
        <v>0</v>
      </c>
      <c r="H45" s="125">
        <v>0</v>
      </c>
      <c r="I45" s="172">
        <v>6</v>
      </c>
    </row>
    <row r="46" spans="1:9" hidden="1" x14ac:dyDescent="0.2">
      <c r="A46" s="312"/>
      <c r="B46" s="319"/>
      <c r="C46" s="319"/>
      <c r="D46" s="319"/>
      <c r="E46" s="319"/>
      <c r="F46" s="319"/>
      <c r="G46" s="319"/>
      <c r="H46" s="319"/>
      <c r="I46" s="319"/>
    </row>
    <row r="47" spans="1:9" s="316" customFormat="1" hidden="1" x14ac:dyDescent="0.2">
      <c r="A47" s="521" t="s">
        <v>221</v>
      </c>
      <c r="B47" s="521"/>
      <c r="C47" s="521"/>
      <c r="D47" s="521"/>
      <c r="E47" s="521"/>
      <c r="F47" s="521"/>
      <c r="G47" s="521"/>
      <c r="H47" s="521"/>
      <c r="I47" s="521"/>
    </row>
    <row r="48" spans="1:9" hidden="1" x14ac:dyDescent="0.2">
      <c r="A48" s="127"/>
    </row>
    <row r="49" spans="1:18" hidden="1" x14ac:dyDescent="0.2">
      <c r="A49" s="139" t="s">
        <v>218</v>
      </c>
    </row>
    <row r="50" spans="1:18" hidden="1" x14ac:dyDescent="0.2"/>
    <row r="51" spans="1:18" hidden="1" x14ac:dyDescent="0.2"/>
    <row r="52" spans="1:18" hidden="1" x14ac:dyDescent="0.2"/>
    <row r="53" spans="1:18" hidden="1" x14ac:dyDescent="0.2"/>
    <row r="54" spans="1:18" ht="14.1" customHeight="1" x14ac:dyDescent="0.2">
      <c r="A54" s="520" t="s">
        <v>245</v>
      </c>
      <c r="B54" s="520"/>
      <c r="C54" s="520"/>
      <c r="D54" s="520"/>
      <c r="E54" s="520"/>
      <c r="F54" s="520"/>
      <c r="G54" s="520"/>
      <c r="H54" s="520"/>
      <c r="I54" s="520"/>
      <c r="K54" s="138"/>
    </row>
    <row r="55" spans="1:18" ht="14.1" customHeight="1" x14ac:dyDescent="0.2">
      <c r="A55" s="520" t="s">
        <v>341</v>
      </c>
      <c r="B55" s="520"/>
      <c r="C55" s="520"/>
      <c r="D55" s="520"/>
      <c r="E55" s="520"/>
      <c r="F55" s="520"/>
      <c r="G55" s="520"/>
      <c r="H55" s="520"/>
      <c r="I55" s="520"/>
      <c r="R55" s="305"/>
    </row>
    <row r="56" spans="1:18" ht="5.0999999999999996" customHeight="1" x14ac:dyDescent="0.2">
      <c r="A56" s="412"/>
      <c r="B56" s="412"/>
      <c r="C56" s="415"/>
      <c r="D56" s="134"/>
      <c r="E56" s="134"/>
      <c r="F56" s="134"/>
      <c r="G56" s="134"/>
      <c r="H56" s="134"/>
      <c r="I56" s="134"/>
      <c r="R56" s="305"/>
    </row>
    <row r="57" spans="1:18" x14ac:dyDescent="0.2">
      <c r="A57" s="517" t="s">
        <v>225</v>
      </c>
      <c r="B57" s="522" t="s">
        <v>79</v>
      </c>
      <c r="C57" s="513" t="s">
        <v>283</v>
      </c>
      <c r="D57" s="516" t="s">
        <v>289</v>
      </c>
      <c r="E57" s="516"/>
      <c r="F57" s="516"/>
      <c r="G57" s="516"/>
      <c r="H57" s="516"/>
      <c r="I57" s="516"/>
      <c r="K57" s="512"/>
      <c r="L57" s="519"/>
      <c r="M57" s="519"/>
      <c r="N57" s="519"/>
      <c r="O57" s="519"/>
      <c r="P57" s="519"/>
      <c r="Q57" s="519"/>
      <c r="R57" s="510"/>
    </row>
    <row r="58" spans="1:18" ht="55.5" customHeight="1" x14ac:dyDescent="0.2">
      <c r="A58" s="518"/>
      <c r="B58" s="523"/>
      <c r="C58" s="514"/>
      <c r="D58" s="322" t="s">
        <v>284</v>
      </c>
      <c r="E58" s="322" t="s">
        <v>285</v>
      </c>
      <c r="F58" s="322" t="s">
        <v>286</v>
      </c>
      <c r="G58" s="322" t="s">
        <v>287</v>
      </c>
      <c r="H58" s="322" t="s">
        <v>23</v>
      </c>
      <c r="I58" s="322" t="s">
        <v>288</v>
      </c>
      <c r="K58" s="512"/>
      <c r="L58" s="324"/>
      <c r="M58" s="324"/>
      <c r="N58" s="324"/>
      <c r="O58" s="324"/>
      <c r="P58" s="324"/>
      <c r="Q58" s="324"/>
      <c r="R58" s="510"/>
    </row>
    <row r="59" spans="1:18" ht="5.0999999999999996" customHeight="1" x14ac:dyDescent="0.2">
      <c r="A59" s="413"/>
      <c r="B59" s="419"/>
      <c r="C59" s="410"/>
      <c r="D59" s="410"/>
      <c r="E59" s="410"/>
      <c r="F59" s="410"/>
      <c r="G59" s="410"/>
      <c r="H59" s="410"/>
      <c r="I59" s="410"/>
      <c r="K59" s="411"/>
      <c r="L59" s="324"/>
      <c r="M59" s="324"/>
      <c r="N59" s="324"/>
      <c r="O59" s="324"/>
      <c r="P59" s="324"/>
      <c r="Q59" s="324"/>
      <c r="R59" s="324"/>
    </row>
    <row r="60" spans="1:18" x14ac:dyDescent="0.2">
      <c r="A60" s="320" t="s">
        <v>226</v>
      </c>
      <c r="B60" s="427">
        <v>1891</v>
      </c>
      <c r="C60" s="321">
        <v>937</v>
      </c>
      <c r="D60" s="321">
        <v>53261</v>
      </c>
      <c r="E60" s="321">
        <v>38399</v>
      </c>
      <c r="F60" s="321">
        <v>9059</v>
      </c>
      <c r="G60" s="321">
        <v>2057</v>
      </c>
      <c r="H60" s="321">
        <v>392</v>
      </c>
      <c r="I60" s="321">
        <v>624</v>
      </c>
      <c r="K60" s="320"/>
      <c r="L60" s="321"/>
      <c r="M60" s="321"/>
      <c r="N60" s="321"/>
      <c r="O60" s="321"/>
      <c r="P60" s="321"/>
      <c r="Q60" s="321"/>
      <c r="R60" s="321"/>
    </row>
    <row r="61" spans="1:18" ht="3.95" customHeight="1" x14ac:dyDescent="0.25">
      <c r="A61" s="159"/>
      <c r="B61" s="421"/>
      <c r="C61" s="172"/>
      <c r="D61" s="172"/>
      <c r="E61" s="172"/>
      <c r="F61" s="172"/>
      <c r="G61" s="172"/>
      <c r="H61" s="172"/>
      <c r="I61" s="172"/>
      <c r="K61" s="159"/>
      <c r="L61" s="172"/>
      <c r="M61" s="172"/>
      <c r="N61" s="172"/>
      <c r="O61" s="172"/>
      <c r="P61" s="172"/>
      <c r="Q61" s="172"/>
      <c r="R61" s="172"/>
    </row>
    <row r="62" spans="1:18" s="124" customFormat="1" ht="26.1" customHeight="1" x14ac:dyDescent="0.2">
      <c r="A62" s="417" t="s">
        <v>290</v>
      </c>
      <c r="B62" s="422">
        <f>SUM(B63:B75)</f>
        <v>110</v>
      </c>
      <c r="C62" s="372">
        <f>SUM(C63:C75)</f>
        <v>45</v>
      </c>
      <c r="D62" s="403">
        <f>SUM(D63:D75)</f>
        <v>898</v>
      </c>
      <c r="E62" s="372">
        <f t="shared" ref="E62:I62" si="2">SUM(E63:E75)</f>
        <v>613</v>
      </c>
      <c r="F62" s="372">
        <f t="shared" si="2"/>
        <v>123</v>
      </c>
      <c r="G62" s="372">
        <f t="shared" si="2"/>
        <v>72</v>
      </c>
      <c r="H62" s="372">
        <f t="shared" si="2"/>
        <v>19</v>
      </c>
      <c r="I62" s="372">
        <f t="shared" si="2"/>
        <v>8</v>
      </c>
      <c r="K62" s="373"/>
      <c r="L62" s="372"/>
      <c r="M62" s="372"/>
      <c r="N62" s="372"/>
      <c r="O62" s="372"/>
      <c r="P62" s="372"/>
      <c r="Q62" s="372"/>
      <c r="R62" s="372"/>
    </row>
    <row r="63" spans="1:18" ht="13.5" x14ac:dyDescent="0.25">
      <c r="A63" s="418" t="s">
        <v>43</v>
      </c>
      <c r="B63" s="421">
        <v>15</v>
      </c>
      <c r="C63" s="172">
        <v>9</v>
      </c>
      <c r="D63" s="402">
        <f t="shared" ref="D63:D75" si="3">SUM(E63:I63,L87:Q87)</f>
        <v>235</v>
      </c>
      <c r="E63" s="172">
        <v>131</v>
      </c>
      <c r="F63" s="172">
        <v>67</v>
      </c>
      <c r="G63" s="172">
        <v>23</v>
      </c>
      <c r="H63" s="172">
        <v>3</v>
      </c>
      <c r="I63" s="125">
        <v>0</v>
      </c>
      <c r="K63" s="172"/>
      <c r="L63" s="125"/>
      <c r="M63" s="172"/>
      <c r="N63" s="125"/>
      <c r="O63" s="172"/>
      <c r="P63" s="125"/>
      <c r="Q63" s="172"/>
      <c r="R63" s="172"/>
    </row>
    <row r="64" spans="1:18" ht="13.5" x14ac:dyDescent="0.25">
      <c r="A64" s="172" t="s">
        <v>211</v>
      </c>
      <c r="B64" s="421">
        <v>15</v>
      </c>
      <c r="C64" s="172">
        <v>3</v>
      </c>
      <c r="D64" s="402">
        <f t="shared" si="3"/>
        <v>15</v>
      </c>
      <c r="E64" s="172">
        <v>14</v>
      </c>
      <c r="F64" s="125">
        <v>0</v>
      </c>
      <c r="G64" s="125">
        <v>1</v>
      </c>
      <c r="H64" s="125">
        <v>0</v>
      </c>
      <c r="I64" s="125">
        <v>0</v>
      </c>
      <c r="K64" s="172"/>
      <c r="L64" s="125"/>
      <c r="M64" s="172"/>
      <c r="N64" s="125"/>
      <c r="O64" s="125"/>
      <c r="P64" s="172"/>
      <c r="Q64" s="125"/>
      <c r="R64" s="172"/>
    </row>
    <row r="65" spans="1:18" ht="13.5" x14ac:dyDescent="0.25">
      <c r="A65" s="172" t="s">
        <v>68</v>
      </c>
      <c r="B65" s="423">
        <v>10</v>
      </c>
      <c r="C65" s="303">
        <v>7</v>
      </c>
      <c r="D65" s="402">
        <f t="shared" si="3"/>
        <v>52</v>
      </c>
      <c r="E65" s="303">
        <v>42</v>
      </c>
      <c r="F65" s="125">
        <v>0</v>
      </c>
      <c r="G65" s="125">
        <v>0</v>
      </c>
      <c r="H65" s="303">
        <v>2</v>
      </c>
      <c r="I65" s="125">
        <v>0</v>
      </c>
      <c r="K65" s="172"/>
      <c r="L65" s="303"/>
      <c r="M65" s="303"/>
      <c r="N65" s="303"/>
      <c r="O65" s="303"/>
      <c r="P65" s="303"/>
      <c r="Q65" s="125"/>
      <c r="R65" s="303"/>
    </row>
    <row r="66" spans="1:18" ht="13.5" x14ac:dyDescent="0.25">
      <c r="A66" s="172" t="s">
        <v>69</v>
      </c>
      <c r="B66" s="421">
        <v>7</v>
      </c>
      <c r="C66" s="172">
        <v>3</v>
      </c>
      <c r="D66" s="402">
        <f t="shared" si="3"/>
        <v>88</v>
      </c>
      <c r="E66" s="172">
        <v>82</v>
      </c>
      <c r="F66" s="172">
        <v>1</v>
      </c>
      <c r="G66" s="172">
        <v>3</v>
      </c>
      <c r="H66" s="125">
        <v>0</v>
      </c>
      <c r="I66" s="125">
        <v>1</v>
      </c>
      <c r="K66" s="172"/>
      <c r="L66" s="172"/>
      <c r="M66" s="172"/>
      <c r="N66" s="172"/>
      <c r="O66" s="172"/>
      <c r="P66" s="172"/>
      <c r="Q66" s="172"/>
      <c r="R66" s="172"/>
    </row>
    <row r="67" spans="1:18" ht="13.5" x14ac:dyDescent="0.25">
      <c r="A67" s="172" t="s">
        <v>194</v>
      </c>
      <c r="B67" s="421">
        <v>5</v>
      </c>
      <c r="C67" s="172">
        <v>3</v>
      </c>
      <c r="D67" s="402">
        <f t="shared" si="3"/>
        <v>116</v>
      </c>
      <c r="E67" s="172">
        <v>110</v>
      </c>
      <c r="F67" s="125">
        <v>0</v>
      </c>
      <c r="G67" s="125">
        <v>0</v>
      </c>
      <c r="H67" s="125">
        <v>0</v>
      </c>
      <c r="I67" s="125">
        <v>0</v>
      </c>
      <c r="K67" s="172"/>
      <c r="L67" s="125"/>
      <c r="M67" s="125"/>
      <c r="N67" s="125"/>
      <c r="O67" s="172"/>
      <c r="P67" s="125"/>
      <c r="Q67" s="172"/>
      <c r="R67" s="172"/>
    </row>
    <row r="68" spans="1:18" ht="13.5" x14ac:dyDescent="0.25">
      <c r="A68" s="172" t="s">
        <v>70</v>
      </c>
      <c r="B68" s="421">
        <v>8</v>
      </c>
      <c r="C68" s="172">
        <v>3</v>
      </c>
      <c r="D68" s="402">
        <f t="shared" si="3"/>
        <v>21</v>
      </c>
      <c r="E68" s="172">
        <v>5</v>
      </c>
      <c r="F68" s="125">
        <v>3</v>
      </c>
      <c r="G68" s="125">
        <v>2</v>
      </c>
      <c r="H68" s="125">
        <v>1</v>
      </c>
      <c r="I68" s="125">
        <v>1</v>
      </c>
      <c r="K68" s="172"/>
      <c r="L68" s="125"/>
      <c r="M68" s="125"/>
      <c r="N68" s="125"/>
      <c r="O68" s="125"/>
      <c r="P68" s="125"/>
      <c r="Q68" s="172"/>
      <c r="R68" s="172"/>
    </row>
    <row r="69" spans="1:18" ht="13.5" x14ac:dyDescent="0.25">
      <c r="A69" s="172" t="s">
        <v>71</v>
      </c>
      <c r="B69" s="423">
        <v>10</v>
      </c>
      <c r="C69" s="303">
        <v>4</v>
      </c>
      <c r="D69" s="402">
        <f t="shared" si="3"/>
        <v>18</v>
      </c>
      <c r="E69" s="303">
        <v>11</v>
      </c>
      <c r="F69" s="303">
        <v>3</v>
      </c>
      <c r="G69" s="125">
        <v>0</v>
      </c>
      <c r="H69" s="125">
        <v>1</v>
      </c>
      <c r="I69" s="125">
        <v>1</v>
      </c>
      <c r="K69" s="172"/>
      <c r="L69" s="125"/>
      <c r="M69" s="125"/>
      <c r="N69" s="125"/>
      <c r="O69" s="125"/>
      <c r="P69" s="125"/>
      <c r="Q69" s="125"/>
      <c r="R69" s="303"/>
    </row>
    <row r="70" spans="1:18" ht="13.5" x14ac:dyDescent="0.25">
      <c r="A70" s="172" t="s">
        <v>72</v>
      </c>
      <c r="B70" s="421">
        <v>9</v>
      </c>
      <c r="C70" s="172">
        <v>3</v>
      </c>
      <c r="D70" s="402">
        <f t="shared" si="3"/>
        <v>94</v>
      </c>
      <c r="E70" s="172">
        <v>54</v>
      </c>
      <c r="F70" s="172">
        <v>27</v>
      </c>
      <c r="G70" s="172">
        <v>3</v>
      </c>
      <c r="H70" s="125">
        <v>4</v>
      </c>
      <c r="I70" s="125">
        <v>1</v>
      </c>
      <c r="K70" s="172"/>
      <c r="L70" s="125"/>
      <c r="M70" s="125"/>
      <c r="N70" s="125"/>
      <c r="O70" s="125"/>
      <c r="P70" s="125"/>
      <c r="Q70" s="172"/>
      <c r="R70" s="172"/>
    </row>
    <row r="71" spans="1:18" ht="13.5" x14ac:dyDescent="0.25">
      <c r="A71" s="172" t="s">
        <v>73</v>
      </c>
      <c r="B71" s="421">
        <v>4</v>
      </c>
      <c r="C71" s="125">
        <v>2</v>
      </c>
      <c r="D71" s="402">
        <f t="shared" si="3"/>
        <v>19</v>
      </c>
      <c r="E71" s="125">
        <v>18</v>
      </c>
      <c r="F71" s="125">
        <v>0</v>
      </c>
      <c r="G71" s="125">
        <v>0</v>
      </c>
      <c r="H71" s="125">
        <v>0</v>
      </c>
      <c r="I71" s="125">
        <v>0</v>
      </c>
      <c r="K71" s="172"/>
      <c r="L71" s="125"/>
      <c r="M71" s="125"/>
      <c r="N71" s="125"/>
      <c r="O71" s="125"/>
      <c r="P71" s="125"/>
      <c r="Q71" s="125"/>
      <c r="R71" s="172"/>
    </row>
    <row r="72" spans="1:18" s="210" customFormat="1" ht="25.5" customHeight="1" x14ac:dyDescent="0.2">
      <c r="A72" s="326" t="s">
        <v>74</v>
      </c>
      <c r="B72" s="424">
        <v>5</v>
      </c>
      <c r="C72" s="125">
        <v>0</v>
      </c>
      <c r="D72" s="258">
        <f t="shared" si="3"/>
        <v>0</v>
      </c>
      <c r="E72" s="125">
        <v>0</v>
      </c>
      <c r="F72" s="125">
        <v>0</v>
      </c>
      <c r="G72" s="125">
        <v>0</v>
      </c>
      <c r="H72" s="125">
        <v>0</v>
      </c>
      <c r="I72" s="125">
        <v>0</v>
      </c>
      <c r="K72" s="326"/>
      <c r="L72" s="202"/>
      <c r="M72" s="202"/>
      <c r="N72" s="125"/>
      <c r="O72" s="202"/>
      <c r="P72" s="202"/>
      <c r="Q72" s="125"/>
      <c r="R72" s="202"/>
    </row>
    <row r="73" spans="1:18" ht="13.5" x14ac:dyDescent="0.25">
      <c r="A73" s="172" t="s">
        <v>212</v>
      </c>
      <c r="B73" s="421">
        <v>5</v>
      </c>
      <c r="C73" s="172">
        <v>4</v>
      </c>
      <c r="D73" s="402">
        <f t="shared" si="3"/>
        <v>137</v>
      </c>
      <c r="E73" s="172">
        <v>99</v>
      </c>
      <c r="F73" s="172">
        <v>6</v>
      </c>
      <c r="G73" s="172">
        <v>23</v>
      </c>
      <c r="H73" s="125">
        <v>0</v>
      </c>
      <c r="I73" s="125">
        <v>4</v>
      </c>
      <c r="K73" s="172"/>
      <c r="L73" s="125"/>
      <c r="M73" s="125"/>
      <c r="N73" s="125"/>
      <c r="O73" s="172"/>
      <c r="P73" s="125"/>
      <c r="Q73" s="125"/>
      <c r="R73" s="172"/>
    </row>
    <row r="74" spans="1:18" ht="13.5" x14ac:dyDescent="0.25">
      <c r="A74" s="172" t="s">
        <v>75</v>
      </c>
      <c r="B74" s="421">
        <v>10</v>
      </c>
      <c r="C74" s="172">
        <v>2</v>
      </c>
      <c r="D74" s="402">
        <f t="shared" si="3"/>
        <v>26</v>
      </c>
      <c r="E74" s="125">
        <v>14</v>
      </c>
      <c r="F74" s="172">
        <v>0</v>
      </c>
      <c r="G74" s="125">
        <v>4</v>
      </c>
      <c r="H74" s="125">
        <v>4</v>
      </c>
      <c r="I74" s="125">
        <v>0</v>
      </c>
      <c r="K74" s="172"/>
      <c r="L74" s="125"/>
      <c r="M74" s="125"/>
      <c r="N74" s="125"/>
      <c r="O74" s="125"/>
      <c r="P74" s="125"/>
      <c r="Q74" s="125"/>
      <c r="R74" s="172"/>
    </row>
    <row r="75" spans="1:18" ht="13.5" x14ac:dyDescent="0.25">
      <c r="A75" s="172" t="s">
        <v>76</v>
      </c>
      <c r="B75" s="421">
        <v>7</v>
      </c>
      <c r="C75" s="172">
        <v>2</v>
      </c>
      <c r="D75" s="402">
        <f t="shared" si="3"/>
        <v>77</v>
      </c>
      <c r="E75" s="172">
        <v>33</v>
      </c>
      <c r="F75" s="125">
        <v>16</v>
      </c>
      <c r="G75" s="125">
        <v>13</v>
      </c>
      <c r="H75" s="125">
        <v>4</v>
      </c>
      <c r="I75" s="125">
        <v>0</v>
      </c>
      <c r="K75" s="172"/>
      <c r="L75" s="125"/>
      <c r="M75" s="125"/>
      <c r="N75" s="125"/>
      <c r="O75" s="125"/>
      <c r="P75" s="125"/>
      <c r="Q75" s="125"/>
      <c r="R75" s="172"/>
    </row>
    <row r="76" spans="1:18" ht="5.0999999999999996" customHeight="1" x14ac:dyDescent="0.2">
      <c r="A76" s="312"/>
      <c r="B76" s="425"/>
      <c r="C76" s="319"/>
      <c r="D76" s="319"/>
      <c r="E76" s="319"/>
      <c r="F76" s="319"/>
      <c r="G76" s="319"/>
      <c r="H76" s="319"/>
      <c r="I76" s="319"/>
      <c r="L76" s="323"/>
      <c r="M76" s="323"/>
      <c r="N76" s="323"/>
      <c r="O76" s="323"/>
      <c r="P76" s="323"/>
      <c r="Q76" s="323"/>
      <c r="R76" s="323"/>
    </row>
    <row r="77" spans="1:18" ht="11.1" customHeight="1" x14ac:dyDescent="0.2">
      <c r="A77" s="162"/>
      <c r="I77" s="126" t="s">
        <v>77</v>
      </c>
      <c r="K77" s="511"/>
      <c r="L77" s="511"/>
      <c r="M77" s="511"/>
      <c r="N77" s="511"/>
      <c r="O77" s="511"/>
      <c r="P77" s="511"/>
      <c r="Q77" s="511"/>
      <c r="R77" s="511"/>
    </row>
    <row r="78" spans="1:18" x14ac:dyDescent="0.2">
      <c r="A78" s="127"/>
      <c r="K78" s="511"/>
      <c r="L78" s="511"/>
      <c r="M78" s="511"/>
      <c r="N78" s="511"/>
      <c r="O78" s="511"/>
      <c r="P78" s="511"/>
      <c r="Q78" s="511"/>
      <c r="R78" s="511"/>
    </row>
    <row r="79" spans="1:18" ht="13.5" x14ac:dyDescent="0.2">
      <c r="K79" s="520" t="str">
        <f>A54</f>
        <v xml:space="preserve">17.8   PUNO: LICENCIAS DE EDIFICACIÓN (CONSTRUCCIÓN) OTORGADAS POR LA MUNICIPALIDAD, SEGÚN ÁMBITO </v>
      </c>
      <c r="L79" s="520"/>
      <c r="M79" s="520"/>
      <c r="N79" s="520"/>
      <c r="O79" s="520"/>
      <c r="P79" s="520"/>
      <c r="Q79" s="520"/>
      <c r="R79" s="520"/>
    </row>
    <row r="80" spans="1:18" ht="13.5" x14ac:dyDescent="0.2">
      <c r="K80" s="520" t="str">
        <f>A55</f>
        <v xml:space="preserve">          GEOGRÁFICO, 2022</v>
      </c>
      <c r="L80" s="520"/>
      <c r="M80" s="520"/>
      <c r="N80" s="520"/>
      <c r="O80" s="520"/>
      <c r="P80" s="520"/>
      <c r="Q80" s="520"/>
      <c r="R80" s="520"/>
    </row>
    <row r="81" spans="1:18" ht="9" customHeight="1" x14ac:dyDescent="0.2">
      <c r="K81" s="138"/>
      <c r="R81" s="305" t="s">
        <v>222</v>
      </c>
    </row>
    <row r="82" spans="1:18" ht="12.75" customHeight="1" x14ac:dyDescent="0.2">
      <c r="A82" s="138"/>
      <c r="K82" s="517" t="s">
        <v>225</v>
      </c>
      <c r="L82" s="515" t="s">
        <v>289</v>
      </c>
      <c r="M82" s="516"/>
      <c r="N82" s="516"/>
      <c r="O82" s="516"/>
      <c r="P82" s="516"/>
      <c r="Q82" s="516"/>
      <c r="R82" s="513" t="s">
        <v>296</v>
      </c>
    </row>
    <row r="83" spans="1:18" ht="60" customHeight="1" x14ac:dyDescent="0.2">
      <c r="I83" s="305"/>
      <c r="K83" s="518"/>
      <c r="L83" s="428" t="s">
        <v>291</v>
      </c>
      <c r="M83" s="322" t="s">
        <v>292</v>
      </c>
      <c r="N83" s="322" t="s">
        <v>293</v>
      </c>
      <c r="O83" s="322" t="s">
        <v>294</v>
      </c>
      <c r="P83" s="322" t="s">
        <v>295</v>
      </c>
      <c r="Q83" s="322" t="s">
        <v>209</v>
      </c>
      <c r="R83" s="514"/>
    </row>
    <row r="84" spans="1:18" x14ac:dyDescent="0.2">
      <c r="A84" s="518"/>
      <c r="B84" s="519"/>
      <c r="C84" s="519"/>
      <c r="D84" s="519"/>
      <c r="E84" s="519"/>
      <c r="F84" s="519"/>
      <c r="G84" s="519"/>
      <c r="H84" s="519"/>
      <c r="I84" s="510"/>
      <c r="K84" s="320" t="s">
        <v>226</v>
      </c>
      <c r="L84" s="420">
        <v>48</v>
      </c>
      <c r="M84" s="416">
        <v>374</v>
      </c>
      <c r="N84" s="416">
        <v>211</v>
      </c>
      <c r="O84" s="416">
        <v>270</v>
      </c>
      <c r="P84" s="416">
        <v>53</v>
      </c>
      <c r="Q84" s="416">
        <v>3125</v>
      </c>
      <c r="R84" s="416">
        <v>937</v>
      </c>
    </row>
    <row r="85" spans="1:18" ht="3.95" customHeight="1" x14ac:dyDescent="0.25">
      <c r="A85" s="518"/>
      <c r="B85" s="324"/>
      <c r="C85" s="324"/>
      <c r="D85" s="324"/>
      <c r="E85" s="324"/>
      <c r="F85" s="324"/>
      <c r="G85" s="324"/>
      <c r="H85" s="325"/>
      <c r="I85" s="510"/>
      <c r="K85" s="159"/>
      <c r="L85" s="421"/>
      <c r="M85" s="172"/>
      <c r="N85" s="172"/>
      <c r="O85" s="172"/>
      <c r="P85" s="172"/>
      <c r="Q85" s="172"/>
      <c r="R85" s="172"/>
    </row>
    <row r="86" spans="1:18" s="124" customFormat="1" ht="26.1" customHeight="1" x14ac:dyDescent="0.2">
      <c r="A86" s="320"/>
      <c r="B86" s="321"/>
      <c r="C86" s="321"/>
      <c r="D86" s="321"/>
      <c r="E86" s="321"/>
      <c r="F86" s="321"/>
      <c r="G86" s="321"/>
      <c r="H86" s="321"/>
      <c r="I86" s="321"/>
      <c r="K86" s="417" t="s">
        <v>290</v>
      </c>
      <c r="L86" s="422">
        <f t="shared" ref="L86:R86" si="4">SUM(L87:L99)</f>
        <v>4</v>
      </c>
      <c r="M86" s="372">
        <f t="shared" si="4"/>
        <v>16</v>
      </c>
      <c r="N86" s="372">
        <f t="shared" si="4"/>
        <v>2</v>
      </c>
      <c r="O86" s="372">
        <f t="shared" si="4"/>
        <v>25</v>
      </c>
      <c r="P86" s="372">
        <f t="shared" si="4"/>
        <v>3</v>
      </c>
      <c r="Q86" s="372">
        <f t="shared" si="4"/>
        <v>13</v>
      </c>
      <c r="R86" s="372">
        <f t="shared" si="4"/>
        <v>65</v>
      </c>
    </row>
    <row r="87" spans="1:18" ht="12.95" customHeight="1" x14ac:dyDescent="0.25">
      <c r="A87" s="159"/>
      <c r="B87" s="172"/>
      <c r="C87" s="352"/>
      <c r="D87" s="172"/>
      <c r="E87" s="172"/>
      <c r="F87" s="172"/>
      <c r="G87" s="172"/>
      <c r="H87" s="172"/>
      <c r="I87" s="172"/>
      <c r="K87" s="418" t="s">
        <v>43</v>
      </c>
      <c r="L87" s="429">
        <v>0</v>
      </c>
      <c r="M87" s="125">
        <v>2</v>
      </c>
      <c r="N87" s="125">
        <v>0</v>
      </c>
      <c r="O87" s="172">
        <v>1</v>
      </c>
      <c r="P87" s="125">
        <v>0</v>
      </c>
      <c r="Q87" s="172">
        <v>8</v>
      </c>
      <c r="R87" s="172">
        <v>6</v>
      </c>
    </row>
    <row r="88" spans="1:18" ht="12.95" customHeight="1" x14ac:dyDescent="0.25">
      <c r="A88" s="160"/>
      <c r="B88" s="318"/>
      <c r="C88" s="318"/>
      <c r="D88" s="318"/>
      <c r="E88" s="318"/>
      <c r="F88" s="318"/>
      <c r="G88" s="318"/>
      <c r="H88" s="318"/>
      <c r="I88" s="318"/>
      <c r="K88" s="172" t="s">
        <v>211</v>
      </c>
      <c r="L88" s="429">
        <v>0</v>
      </c>
      <c r="M88" s="125">
        <v>0</v>
      </c>
      <c r="N88" s="125">
        <v>0</v>
      </c>
      <c r="O88" s="125">
        <v>0</v>
      </c>
      <c r="P88" s="125">
        <v>0</v>
      </c>
      <c r="Q88" s="125">
        <v>0</v>
      </c>
      <c r="R88" s="172">
        <v>12</v>
      </c>
    </row>
    <row r="89" spans="1:18" ht="12.95" customHeight="1" x14ac:dyDescent="0.25">
      <c r="A89" s="172"/>
      <c r="B89" s="125"/>
      <c r="C89" s="172"/>
      <c r="D89" s="125"/>
      <c r="E89" s="172"/>
      <c r="F89" s="125"/>
      <c r="G89" s="172"/>
      <c r="H89" s="125"/>
      <c r="I89" s="172"/>
      <c r="K89" s="172" t="s">
        <v>68</v>
      </c>
      <c r="L89" s="429">
        <v>0</v>
      </c>
      <c r="M89" s="303">
        <v>3</v>
      </c>
      <c r="N89" s="125">
        <v>0</v>
      </c>
      <c r="O89" s="303">
        <v>5</v>
      </c>
      <c r="P89" s="125">
        <v>0</v>
      </c>
      <c r="Q89" s="125">
        <v>0</v>
      </c>
      <c r="R89" s="303">
        <v>3</v>
      </c>
    </row>
    <row r="90" spans="1:18" ht="12.95" customHeight="1" x14ac:dyDescent="0.25">
      <c r="A90" s="172"/>
      <c r="B90" s="125"/>
      <c r="C90" s="172"/>
      <c r="D90" s="125"/>
      <c r="E90" s="125"/>
      <c r="F90" s="172"/>
      <c r="G90" s="125"/>
      <c r="H90" s="125"/>
      <c r="I90" s="172"/>
      <c r="K90" s="172" t="s">
        <v>69</v>
      </c>
      <c r="L90" s="429">
        <v>0</v>
      </c>
      <c r="M90" s="125">
        <v>0</v>
      </c>
      <c r="N90" s="172">
        <v>1</v>
      </c>
      <c r="O90" s="125">
        <v>0</v>
      </c>
      <c r="P90" s="125">
        <v>0</v>
      </c>
      <c r="Q90" s="125">
        <v>0</v>
      </c>
      <c r="R90" s="172">
        <v>4</v>
      </c>
    </row>
    <row r="91" spans="1:18" ht="12.95" customHeight="1" x14ac:dyDescent="0.25">
      <c r="A91" s="172"/>
      <c r="B91" s="303"/>
      <c r="C91" s="303"/>
      <c r="D91" s="303"/>
      <c r="E91" s="351"/>
      <c r="F91" s="303"/>
      <c r="G91" s="125"/>
      <c r="H91" s="125"/>
      <c r="I91" s="303"/>
      <c r="K91" s="172" t="s">
        <v>194</v>
      </c>
      <c r="L91" s="429">
        <v>0</v>
      </c>
      <c r="M91" s="125">
        <v>0</v>
      </c>
      <c r="N91" s="125">
        <v>0</v>
      </c>
      <c r="O91" s="125">
        <v>5</v>
      </c>
      <c r="P91" s="125">
        <v>0</v>
      </c>
      <c r="Q91" s="172">
        <v>1</v>
      </c>
      <c r="R91" s="172">
        <v>2</v>
      </c>
    </row>
    <row r="92" spans="1:18" ht="12.95" customHeight="1" x14ac:dyDescent="0.25">
      <c r="A92" s="172"/>
      <c r="B92" s="172"/>
      <c r="C92" s="172"/>
      <c r="D92" s="172"/>
      <c r="E92" s="172"/>
      <c r="F92" s="172"/>
      <c r="G92" s="172"/>
      <c r="H92" s="125"/>
      <c r="I92" s="172"/>
      <c r="K92" s="172" t="s">
        <v>70</v>
      </c>
      <c r="L92" s="429">
        <v>2</v>
      </c>
      <c r="M92" s="125">
        <v>2</v>
      </c>
      <c r="N92" s="125">
        <v>1</v>
      </c>
      <c r="O92" s="125">
        <v>2</v>
      </c>
      <c r="P92" s="125">
        <v>2</v>
      </c>
      <c r="Q92" s="125">
        <v>0</v>
      </c>
      <c r="R92" s="172">
        <v>5</v>
      </c>
    </row>
    <row r="93" spans="1:18" ht="12.95" customHeight="1" x14ac:dyDescent="0.25">
      <c r="A93" s="172"/>
      <c r="B93" s="125"/>
      <c r="C93" s="125"/>
      <c r="D93" s="125"/>
      <c r="E93" s="172"/>
      <c r="F93" s="125"/>
      <c r="G93" s="172"/>
      <c r="H93" s="125"/>
      <c r="I93" s="172"/>
      <c r="K93" s="172" t="s">
        <v>71</v>
      </c>
      <c r="L93" s="429">
        <v>0</v>
      </c>
      <c r="M93" s="125">
        <v>1</v>
      </c>
      <c r="N93" s="125">
        <v>0</v>
      </c>
      <c r="O93" s="125">
        <v>1</v>
      </c>
      <c r="P93" s="125">
        <v>0</v>
      </c>
      <c r="Q93" s="125">
        <v>0</v>
      </c>
      <c r="R93" s="303">
        <v>6</v>
      </c>
    </row>
    <row r="94" spans="1:18" ht="12.95" customHeight="1" x14ac:dyDescent="0.25">
      <c r="A94" s="172"/>
      <c r="B94" s="125"/>
      <c r="C94" s="125"/>
      <c r="D94" s="125"/>
      <c r="E94" s="125"/>
      <c r="F94" s="125"/>
      <c r="G94" s="172"/>
      <c r="H94" s="125"/>
      <c r="I94" s="172"/>
      <c r="K94" s="172" t="s">
        <v>72</v>
      </c>
      <c r="L94" s="429">
        <v>1</v>
      </c>
      <c r="M94" s="125">
        <v>4</v>
      </c>
      <c r="N94" s="125">
        <v>0</v>
      </c>
      <c r="O94" s="125">
        <v>0</v>
      </c>
      <c r="P94" s="125">
        <v>0</v>
      </c>
      <c r="Q94" s="125">
        <v>0</v>
      </c>
      <c r="R94" s="172">
        <v>6</v>
      </c>
    </row>
    <row r="95" spans="1:18" ht="12.95" customHeight="1" x14ac:dyDescent="0.25">
      <c r="A95" s="172"/>
      <c r="B95" s="125"/>
      <c r="C95" s="125"/>
      <c r="D95" s="125"/>
      <c r="E95" s="125"/>
      <c r="F95" s="125"/>
      <c r="G95" s="125"/>
      <c r="H95" s="125"/>
      <c r="I95" s="303"/>
      <c r="K95" s="172" t="s">
        <v>73</v>
      </c>
      <c r="L95" s="429">
        <v>0</v>
      </c>
      <c r="M95" s="125">
        <v>0</v>
      </c>
      <c r="N95" s="125">
        <v>0</v>
      </c>
      <c r="O95" s="125">
        <v>1</v>
      </c>
      <c r="P95" s="125">
        <v>0</v>
      </c>
      <c r="Q95" s="125">
        <v>0</v>
      </c>
      <c r="R95" s="172">
        <v>2</v>
      </c>
    </row>
    <row r="96" spans="1:18" ht="24" customHeight="1" x14ac:dyDescent="0.25">
      <c r="A96" s="172"/>
      <c r="B96" s="125"/>
      <c r="C96" s="125"/>
      <c r="D96" s="125"/>
      <c r="E96" s="125"/>
      <c r="F96" s="125"/>
      <c r="G96" s="172"/>
      <c r="H96" s="125"/>
      <c r="I96" s="172"/>
      <c r="K96" s="326" t="s">
        <v>74</v>
      </c>
      <c r="L96" s="429">
        <v>0</v>
      </c>
      <c r="M96" s="125">
        <v>0</v>
      </c>
      <c r="N96" s="125">
        <v>0</v>
      </c>
      <c r="O96" s="125">
        <v>0</v>
      </c>
      <c r="P96" s="125">
        <v>0</v>
      </c>
      <c r="Q96" s="125">
        <v>0</v>
      </c>
      <c r="R96" s="202">
        <v>5</v>
      </c>
    </row>
    <row r="97" spans="1:18" ht="12.95" customHeight="1" x14ac:dyDescent="0.25">
      <c r="A97" s="172"/>
      <c r="B97" s="125"/>
      <c r="C97" s="125"/>
      <c r="D97" s="125"/>
      <c r="E97" s="125"/>
      <c r="F97" s="125"/>
      <c r="G97" s="125"/>
      <c r="H97" s="125"/>
      <c r="I97" s="172"/>
      <c r="K97" s="172" t="s">
        <v>212</v>
      </c>
      <c r="L97" s="429">
        <v>0</v>
      </c>
      <c r="M97" s="125">
        <v>2</v>
      </c>
      <c r="N97" s="125">
        <v>0</v>
      </c>
      <c r="O97" s="172">
        <v>3</v>
      </c>
      <c r="P97" s="125">
        <v>0</v>
      </c>
      <c r="Q97" s="125">
        <v>0</v>
      </c>
      <c r="R97" s="172">
        <v>1</v>
      </c>
    </row>
    <row r="98" spans="1:18" ht="12.95" customHeight="1" x14ac:dyDescent="0.25">
      <c r="A98" s="317"/>
      <c r="B98" s="172"/>
      <c r="C98" s="172"/>
      <c r="D98" s="125"/>
      <c r="E98" s="172"/>
      <c r="F98" s="172"/>
      <c r="G98" s="125"/>
      <c r="H98" s="125"/>
      <c r="I98" s="172"/>
      <c r="K98" s="172" t="s">
        <v>75</v>
      </c>
      <c r="L98" s="429">
        <v>0</v>
      </c>
      <c r="M98" s="125">
        <v>2</v>
      </c>
      <c r="N98" s="125">
        <v>0</v>
      </c>
      <c r="O98" s="125">
        <v>1</v>
      </c>
      <c r="P98" s="125">
        <v>1</v>
      </c>
      <c r="Q98" s="125">
        <v>0</v>
      </c>
      <c r="R98" s="172">
        <v>8</v>
      </c>
    </row>
    <row r="99" spans="1:18" ht="12.95" customHeight="1" x14ac:dyDescent="0.25">
      <c r="A99" s="172"/>
      <c r="B99" s="125"/>
      <c r="C99" s="125"/>
      <c r="D99" s="125"/>
      <c r="E99" s="172"/>
      <c r="F99" s="125"/>
      <c r="G99" s="125"/>
      <c r="H99" s="125"/>
      <c r="I99" s="172"/>
      <c r="K99" s="172" t="s">
        <v>76</v>
      </c>
      <c r="L99" s="429">
        <v>1</v>
      </c>
      <c r="M99" s="125">
        <v>0</v>
      </c>
      <c r="N99" s="125">
        <v>0</v>
      </c>
      <c r="O99" s="125">
        <v>6</v>
      </c>
      <c r="P99" s="125">
        <v>0</v>
      </c>
      <c r="Q99" s="125">
        <v>4</v>
      </c>
      <c r="R99" s="172">
        <v>5</v>
      </c>
    </row>
    <row r="100" spans="1:18" ht="3.95" customHeight="1" x14ac:dyDescent="0.25">
      <c r="A100" s="172"/>
      <c r="B100" s="125"/>
      <c r="C100" s="125"/>
      <c r="D100" s="125"/>
      <c r="E100" s="125"/>
      <c r="F100" s="125"/>
      <c r="G100" s="125"/>
      <c r="H100" s="125"/>
      <c r="I100" s="172"/>
      <c r="K100" s="312"/>
      <c r="L100" s="425"/>
      <c r="M100" s="319"/>
      <c r="N100" s="319"/>
      <c r="O100" s="319"/>
      <c r="P100" s="319"/>
      <c r="Q100" s="319"/>
      <c r="R100" s="319"/>
    </row>
    <row r="101" spans="1:18" ht="11.1" customHeight="1" x14ac:dyDescent="0.2">
      <c r="A101" s="511"/>
      <c r="B101" s="511"/>
      <c r="C101" s="511"/>
      <c r="D101" s="511"/>
      <c r="E101" s="511"/>
      <c r="F101" s="511"/>
      <c r="G101" s="511"/>
      <c r="H101" s="511"/>
      <c r="I101" s="511"/>
      <c r="K101" s="139" t="s">
        <v>251</v>
      </c>
    </row>
    <row r="102" spans="1:18" x14ac:dyDescent="0.2">
      <c r="A102" s="139"/>
    </row>
    <row r="104" spans="1:18" x14ac:dyDescent="0.2">
      <c r="K104" s="140"/>
    </row>
  </sheetData>
  <mergeCells count="28">
    <mergeCell ref="Q3:Q4"/>
    <mergeCell ref="A28:A29"/>
    <mergeCell ref="I28:I29"/>
    <mergeCell ref="D3:I3"/>
    <mergeCell ref="B28:H28"/>
    <mergeCell ref="A3:A4"/>
    <mergeCell ref="B3:B4"/>
    <mergeCell ref="C3:C4"/>
    <mergeCell ref="A47:I47"/>
    <mergeCell ref="A57:A58"/>
    <mergeCell ref="B57:B58"/>
    <mergeCell ref="C57:C58"/>
    <mergeCell ref="D57:I57"/>
    <mergeCell ref="A54:I54"/>
    <mergeCell ref="A55:I55"/>
    <mergeCell ref="I84:I85"/>
    <mergeCell ref="A101:I101"/>
    <mergeCell ref="K57:K58"/>
    <mergeCell ref="R82:R83"/>
    <mergeCell ref="L82:Q82"/>
    <mergeCell ref="K82:K83"/>
    <mergeCell ref="L57:Q57"/>
    <mergeCell ref="R57:R58"/>
    <mergeCell ref="K77:R78"/>
    <mergeCell ref="A84:A85"/>
    <mergeCell ref="B84:H84"/>
    <mergeCell ref="K79:R79"/>
    <mergeCell ref="K80:R80"/>
  </mergeCells>
  <conditionalFormatting sqref="K104">
    <cfRule type="duplicateValues" dxfId="1" priority="1"/>
  </conditionalFormatting>
  <pageMargins left="0.7" right="0.7" top="0.75" bottom="0.75" header="0.3" footer="0.3"/>
  <pageSetup paperSize="9" orientation="portrait" r:id="rId1"/>
  <ignoredErrors>
    <ignoredError sqref="D63 D64:D7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7</vt:i4>
      </vt:variant>
    </vt:vector>
  </HeadingPairs>
  <TitlesOfParts>
    <vt:vector size="19" baseType="lpstr">
      <vt:lpstr>CONSTRUCCION</vt:lpstr>
      <vt:lpstr> 17.1</vt:lpstr>
      <vt:lpstr>17.2</vt:lpstr>
      <vt:lpstr>17.3</vt:lpstr>
      <vt:lpstr>17.4</vt:lpstr>
      <vt:lpstr>17.5</vt:lpstr>
      <vt:lpstr>17.6</vt:lpstr>
      <vt:lpstr>17.7</vt:lpstr>
      <vt:lpstr>17.8</vt:lpstr>
      <vt:lpstr>17.9</vt:lpstr>
      <vt:lpstr>17.10</vt:lpstr>
      <vt:lpstr>17.11</vt:lpstr>
      <vt:lpstr>' 17.1'!Área_de_impresión</vt:lpstr>
      <vt:lpstr>'17.11'!Área_de_impresión</vt:lpstr>
      <vt:lpstr>'17.2'!Área_de_impresión</vt:lpstr>
      <vt:lpstr>'17.4'!Área_de_impresión</vt:lpstr>
      <vt:lpstr>'17.5'!Área_de_impresión</vt:lpstr>
      <vt:lpstr>'17.6'!Área_de_impresión</vt:lpstr>
      <vt:lpstr>'17.7'!Área_de_impresión</vt:lpstr>
    </vt:vector>
  </TitlesOfParts>
  <Company>ODEI-Puno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CONSTRUCCION 2012</dc:title>
  <dc:subject>Compendio</dc:subject>
  <dc:creator>Mery Villasante</dc:creator>
  <cp:lastModifiedBy>Usuario</cp:lastModifiedBy>
  <cp:lastPrinted>2022-12-19T21:21:03Z</cp:lastPrinted>
  <dcterms:created xsi:type="dcterms:W3CDTF">2001-03-05T20:27:08Z</dcterms:created>
  <dcterms:modified xsi:type="dcterms:W3CDTF">2025-01-27T21:40:43Z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96 96 1920 1080</vt:lpwstr>
  </property>
</Properties>
</file>