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ESTADISTICAS\RANKING BARRERAS BUROCRATICAS\2024\6_Documentos_Generados\Rankings 2024\2do semestre\Ranking 2 (negativo)\"/>
    </mc:Choice>
  </mc:AlternateContent>
  <xr:revisionPtr revIDLastSave="0" documentId="13_ncr:1_{3A41AC4C-4B27-4B4E-A2F8-C14B844B4726}" xr6:coauthVersionLast="47" xr6:coauthVersionMax="47" xr10:uidLastSave="{00000000-0000-0000-0000-000000000000}"/>
  <bookViews>
    <workbookView xWindow="12870" yWindow="0" windowWidth="16095" windowHeight="15600" xr2:uid="{00000000-000D-0000-FFFF-FFFF00000000}"/>
  </bookViews>
  <sheets>
    <sheet name="Anexo 2.1" sheetId="1" r:id="rId1"/>
  </sheets>
  <definedNames>
    <definedName name="_xlnm._FilterDatabase" localSheetId="0" hidden="1">'Anexo 2.1'!#REF!</definedName>
    <definedName name="_Toc424655623" localSheetId="0">'Anexo 2.1'!#REF!</definedName>
    <definedName name="_Toc425158366" localSheetId="0">'Anexo 2.1'!$B$72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1" i="1" l="1"/>
  <c r="D71" i="1"/>
  <c r="D64" i="1"/>
  <c r="D58" i="1"/>
  <c r="D48" i="1"/>
  <c r="D8" i="1"/>
  <c r="D26" i="1"/>
  <c r="D68" i="1"/>
  <c r="E61" i="1" l="1"/>
  <c r="E43" i="1"/>
  <c r="E35" i="1"/>
  <c r="E36" i="1"/>
  <c r="E31" i="1"/>
  <c r="E69" i="1"/>
  <c r="E47" i="1"/>
  <c r="E14" i="1"/>
  <c r="E8" i="1"/>
  <c r="E45" i="1" l="1"/>
  <c r="E55" i="1"/>
  <c r="E54" i="1"/>
  <c r="E53" i="1"/>
  <c r="E23" i="1"/>
  <c r="E20" i="1"/>
  <c r="E19" i="1"/>
  <c r="E28" i="1"/>
  <c r="E62" i="1"/>
  <c r="E68" i="1"/>
  <c r="E41" i="1"/>
  <c r="E57" i="1"/>
  <c r="E27" i="1"/>
  <c r="E29" i="1"/>
  <c r="E16" i="1"/>
  <c r="E46" i="1"/>
  <c r="E52" i="1"/>
  <c r="E49" i="1"/>
  <c r="E26" i="1"/>
  <c r="E64" i="1"/>
  <c r="E34" i="1"/>
  <c r="E58" i="1"/>
  <c r="E9" i="1"/>
  <c r="E12" i="1"/>
  <c r="E30" i="1"/>
  <c r="E40" i="1"/>
  <c r="E33" i="1"/>
  <c r="E15" i="1"/>
  <c r="E51" i="1"/>
  <c r="E60" i="1"/>
  <c r="E39" i="1"/>
  <c r="E44" i="1"/>
  <c r="E17" i="1"/>
  <c r="E48" i="1"/>
  <c r="E13" i="1"/>
  <c r="E38" i="1"/>
  <c r="E32" i="1"/>
  <c r="E22" i="1"/>
  <c r="E50" i="1"/>
  <c r="E10" i="1"/>
  <c r="E37" i="1"/>
  <c r="E24" i="1"/>
  <c r="E18" i="1"/>
  <c r="E11" i="1"/>
  <c r="E59" i="1"/>
  <c r="E42" i="1"/>
  <c r="E56" i="1"/>
  <c r="E21" i="1"/>
  <c r="E65" i="1"/>
  <c r="E66" i="1"/>
</calcChain>
</file>

<file path=xl/sharedStrings.xml><?xml version="1.0" encoding="utf-8"?>
<sst xmlns="http://schemas.openxmlformats.org/spreadsheetml/2006/main" count="122" uniqueCount="122">
  <si>
    <t>N°</t>
  </si>
  <si>
    <t>%</t>
  </si>
  <si>
    <t>1.1</t>
  </si>
  <si>
    <t>1.2</t>
  </si>
  <si>
    <t>1.3</t>
  </si>
  <si>
    <t>2.1</t>
  </si>
  <si>
    <t>3.1</t>
  </si>
  <si>
    <t>4.1</t>
  </si>
  <si>
    <t>Total</t>
  </si>
  <si>
    <t>Notas:</t>
  </si>
  <si>
    <t>- En el caso de Municipalidades Distritales y Provinciales, se señala entre paréntesis el departamento al que pertenecen.</t>
  </si>
  <si>
    <t>Tipo de Entidad</t>
  </si>
  <si>
    <t>Anexo 2.1</t>
  </si>
  <si>
    <t>3.2</t>
  </si>
  <si>
    <t>Ministerio de Salud</t>
  </si>
  <si>
    <t>Ministerio de Transportes y Comunicaciones</t>
  </si>
  <si>
    <t>3.3</t>
  </si>
  <si>
    <t>3.4</t>
  </si>
  <si>
    <t>Elaboración: Oficina de Estudios Económicos del Indecopi.</t>
  </si>
  <si>
    <t>Gobiernos Regionales</t>
  </si>
  <si>
    <t>2.2</t>
  </si>
  <si>
    <t>2.3</t>
  </si>
  <si>
    <t>2.4</t>
  </si>
  <si>
    <t>2.5</t>
  </si>
  <si>
    <t>2.6</t>
  </si>
  <si>
    <t>Municipalidad Provincial de Huancayo (Junín)</t>
  </si>
  <si>
    <t>3.5</t>
  </si>
  <si>
    <t>3.6</t>
  </si>
  <si>
    <t>1.4</t>
  </si>
  <si>
    <t>1.5</t>
  </si>
  <si>
    <t>1.6</t>
  </si>
  <si>
    <t>1.7</t>
  </si>
  <si>
    <t>1.8</t>
  </si>
  <si>
    <t>1.9</t>
  </si>
  <si>
    <t>1.10</t>
  </si>
  <si>
    <t>Municipalidad Provincial de Chiclayo (Lambayeque)</t>
  </si>
  <si>
    <t>Municipalidad Provincial de Piura (Piura)</t>
  </si>
  <si>
    <t>Municipalidad Provincial de Satipo (Junín)</t>
  </si>
  <si>
    <t>Ministerios</t>
  </si>
  <si>
    <t>Ministerio de Educación</t>
  </si>
  <si>
    <t>Ministerio del Interior</t>
  </si>
  <si>
    <t>Municipalidad Distrital de Santiago de Surco (Lima)</t>
  </si>
  <si>
    <t>Municipalidad Distrital de Ate (Lima)</t>
  </si>
  <si>
    <t>4.2</t>
  </si>
  <si>
    <t>1.11</t>
  </si>
  <si>
    <t>1.12</t>
  </si>
  <si>
    <t>1.13</t>
  </si>
  <si>
    <t>1.14</t>
  </si>
  <si>
    <t>1.15</t>
  </si>
  <si>
    <t>Municipalidad Distrital de Pueblo Libre (Lima)</t>
  </si>
  <si>
    <t>Municipalidad Distrital de Jesús María (Lima)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</si>
  <si>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</si>
  <si>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</si>
  <si>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</si>
  <si>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</si>
  <si>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</si>
  <si>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</si>
  <si>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</si>
  <si>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</si>
  <si>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</si>
  <si>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</si>
  <si>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</si>
  <si>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</si>
  <si>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Municipalidad Provincial de Trujillo (La Libertad)</t>
  </si>
  <si>
    <t>Municipalidad Provincial de Arequipa (Arequipa)</t>
  </si>
  <si>
    <t>Municipalidad Provincial de Chanchamayo (Junín)</t>
  </si>
  <si>
    <t>Municipalidad Provincial del Cusco (Cusco)</t>
  </si>
  <si>
    <t>Municipalidad Provincial de Huánuco (Huánuco)</t>
  </si>
  <si>
    <t xml:space="preserve">Municipalidades Provinciales </t>
  </si>
  <si>
    <t>4.3</t>
  </si>
  <si>
    <t>4.4</t>
  </si>
  <si>
    <t>5.1</t>
  </si>
  <si>
    <t>5.2</t>
  </si>
  <si>
    <t>Fuente: Comisión de Eliminación de Barreras Burocráticas de la Sede Central, Secretaría Técnica Regional de Eliminación de Barreras Burocráticas y Sala Especializada en Eliminación de Barreras Burocráticas.</t>
  </si>
  <si>
    <t>Municipalidad Provincial de Morropon Chulucanas (Piura)</t>
  </si>
  <si>
    <t>- Ranking elaborado en cumplimiento de la Resolución de la Presidencia del Consejo Directivo del Indecopi N° 020-2017-INDECOPI/COD.</t>
  </si>
  <si>
    <t>- Para mayor detalle ver Anexo 2.2.</t>
  </si>
  <si>
    <t>Julio - diciembre 2024</t>
  </si>
  <si>
    <t>ENTIDADES DE LA ADMINISTRACIÓN PÚBLICA CON MAYOR CANTIDAD DE BARRERAS BUROCRÁTICAS ILEGALES Y/O CARENTES DE RAZONABILIDAD, JULIO - DICIEMBRE 2024</t>
  </si>
  <si>
    <t>1.16</t>
  </si>
  <si>
    <t>Municipalidad Provincial de Chucuito (Puno)</t>
  </si>
  <si>
    <t>Municipalidad Metropolitana de Lima (Lima)</t>
  </si>
  <si>
    <t>Municipalidad Provincial de Huanta (Ayacucho)</t>
  </si>
  <si>
    <t>Municipalidad Provincial de Talara (Piura)</t>
  </si>
  <si>
    <t>Municipalidad Provincial de San Román (Puno)</t>
  </si>
  <si>
    <t>Municipalidad Provincial de Chincha (Ica)</t>
  </si>
  <si>
    <t>Municipalidades Distritales</t>
  </si>
  <si>
    <t>2.19</t>
  </si>
  <si>
    <t>2.20</t>
  </si>
  <si>
    <t>Municipalidad Distrital de La Punta (Callao)</t>
  </si>
  <si>
    <t>Municipalidad Distrital de Paracas (Ica)</t>
  </si>
  <si>
    <t>Municipalidad Distrital de San Isidro (Lima)</t>
  </si>
  <si>
    <t>Municipalidad Distrital de Lurín (Lima)</t>
  </si>
  <si>
    <t>Municipalidad Distrital de Lince (Lima)</t>
  </si>
  <si>
    <t>Municipalidad Distrital de Miraflores (Lima)</t>
  </si>
  <si>
    <t>Municipalidad Distrital de Comas (Lima)</t>
  </si>
  <si>
    <t>Municipalidad Distrital de Punta Hermosa (Lima)</t>
  </si>
  <si>
    <t>Municipalidad Distrital de Wanchaq (Cusco)</t>
  </si>
  <si>
    <t>Municipalidad Distrital de Huayucachi (Junín)</t>
  </si>
  <si>
    <t>Municipalidad Distrital de La Victoria (Lima)</t>
  </si>
  <si>
    <t>Municipalidad Distrital de Majes (Arequipa)</t>
  </si>
  <si>
    <t>Municipalidad Distrital de San Bartolo (Lima)</t>
  </si>
  <si>
    <t>Municipalidad Distrital de Independencia (Lima)</t>
  </si>
  <si>
    <t>Municipalidad Distrital de Castilla (Piura)</t>
  </si>
  <si>
    <t>Municipalidad Distrital de Pillco Marca (Huánuco)</t>
  </si>
  <si>
    <t>3.7</t>
  </si>
  <si>
    <t>3.8</t>
  </si>
  <si>
    <t>Ministerio de Defensa</t>
  </si>
  <si>
    <t>Ministerio de Trabajo y Promoción del Empleo</t>
  </si>
  <si>
    <t>Presidencia del Consejo de Ministros</t>
  </si>
  <si>
    <t>Ministerio de Producción</t>
  </si>
  <si>
    <t>Colegio de Ingenieros del Perú</t>
  </si>
  <si>
    <t>Colegio de Psicólogos del Perú</t>
  </si>
  <si>
    <t>Colegio de Ingenieros del Perú Consejo Nacional</t>
  </si>
  <si>
    <t>Superintendencia Nacional de Educación Superior Universitaria</t>
  </si>
  <si>
    <t xml:space="preserve">Otros organismos </t>
  </si>
  <si>
    <t>Universidades</t>
  </si>
  <si>
    <t>Universidad Nacional de San Antonio Abad del Cusco</t>
  </si>
  <si>
    <t>Universidad Nacional de San Agustín</t>
  </si>
  <si>
    <t>6.1</t>
  </si>
  <si>
    <t>Gobierno Regional de La Libertad</t>
  </si>
  <si>
    <t>- Corresponde a las barreras declaradas ilegales y/o carentes de razonabilidad impuestas por entidades gubernamentales con orden de inaplicación del Indecopi durante el periodo julio - diciembre 2024, señaladas en procedimientos iniciados de oficio y de parte. Estas barreras no fueron eliminadas por las entidades que las impusieron durante el periodo julio -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</si>
</sst>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 * #,##0.00_ ;_ * \-#,##0.00_ ;_ * &quot;-&quot;_ ;_ @_ 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990033"/>
      <name val="Arial"/>
      <family val="2"/>
    </font>
    <font>
      <sz val="11"/>
      <color rgb="FF99003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990033"/>
      </bottom>
      <diagonal/>
    </border>
    <border>
      <left/>
      <right/>
      <top style="thin">
        <color rgb="FF99003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Alignment="1">
      <alignment horizontal="right" vertical="center" wrapText="1"/>
    </xf>
    <xf numFmtId="165" fontId="8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164" fontId="5" fillId="3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justify" wrapText="1"/>
    </xf>
    <xf numFmtId="0" fontId="9" fillId="2" borderId="0" xfId="0" applyFont="1" applyFill="1" applyAlignment="1">
      <alignment vertical="justify"/>
    </xf>
    <xf numFmtId="165" fontId="5" fillId="3" borderId="0" xfId="0" applyNumberFormat="1" applyFont="1" applyFill="1" applyAlignment="1">
      <alignment horizontal="right" vertical="center" wrapText="1"/>
    </xf>
    <xf numFmtId="0" fontId="0" fillId="0" borderId="0" xfId="0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quotePrefix="1" applyFont="1" applyFill="1" applyAlignment="1">
      <alignment vertical="center"/>
    </xf>
    <xf numFmtId="0" fontId="9" fillId="2" borderId="0" xfId="0" quotePrefix="1" applyFont="1" applyFill="1" applyAlignment="1">
      <alignment vertical="justify"/>
    </xf>
    <xf numFmtId="0" fontId="2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quotePrefix="1" applyFont="1" applyFill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9" fillId="2" borderId="0" xfId="0" quotePrefix="1" applyFont="1" applyFill="1" applyAlignment="1">
      <alignment horizontal="justify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87"/>
  <sheetViews>
    <sheetView showGridLines="0" tabSelected="1" zoomScale="80" zoomScaleNormal="80" workbookViewId="0">
      <pane ySplit="6" topLeftCell="A7" activePane="bottomLeft" state="frozen"/>
      <selection pane="bottomLeft" activeCell="B78" sqref="B78:E78"/>
    </sheetView>
  </sheetViews>
  <sheetFormatPr baseColWidth="10" defaultColWidth="11.42578125" defaultRowHeight="12.75" x14ac:dyDescent="0.2"/>
  <cols>
    <col min="1" max="1" width="5.85546875" style="1" customWidth="1"/>
    <col min="2" max="2" width="6.42578125" style="1" customWidth="1"/>
    <col min="3" max="3" width="63.28515625" customWidth="1"/>
    <col min="4" max="4" width="13.7109375" customWidth="1"/>
    <col min="5" max="5" width="10.7109375" customWidth="1"/>
    <col min="6" max="6" width="5" style="1" customWidth="1"/>
    <col min="7" max="7" width="10.5703125" style="1" customWidth="1"/>
    <col min="8" max="8" width="9.5703125" style="1" customWidth="1"/>
    <col min="9" max="9" width="8.140625" style="1" customWidth="1"/>
    <col min="10" max="10" width="6" style="1" customWidth="1"/>
    <col min="11" max="11" width="9.140625" style="1" customWidth="1"/>
    <col min="12" max="12" width="13.140625" style="1" customWidth="1"/>
    <col min="13" max="196" width="9.140625" style="1" customWidth="1"/>
    <col min="197" max="16384" width="11.42578125" style="1"/>
  </cols>
  <sheetData>
    <row r="1" spans="2:12" x14ac:dyDescent="0.2">
      <c r="C1" s="1"/>
      <c r="D1" s="1"/>
      <c r="E1" s="1"/>
    </row>
    <row r="2" spans="2:12" x14ac:dyDescent="0.2">
      <c r="C2" s="2"/>
      <c r="D2" s="1"/>
      <c r="E2" s="1"/>
    </row>
    <row r="3" spans="2:12" s="3" customFormat="1" ht="17.45" customHeight="1" x14ac:dyDescent="0.2">
      <c r="B3" s="27" t="s">
        <v>12</v>
      </c>
      <c r="C3" s="27"/>
      <c r="D3" s="27"/>
      <c r="E3" s="27"/>
    </row>
    <row r="4" spans="2:12" ht="45" customHeight="1" x14ac:dyDescent="0.2">
      <c r="B4" s="28" t="s">
        <v>78</v>
      </c>
      <c r="C4" s="28"/>
      <c r="D4" s="28"/>
      <c r="E4" s="28"/>
    </row>
    <row r="5" spans="2:12" x14ac:dyDescent="0.2">
      <c r="C5" s="1"/>
      <c r="D5" s="1"/>
      <c r="E5" s="1"/>
    </row>
    <row r="6" spans="2:12" s="6" customFormat="1" ht="35.1" customHeight="1" x14ac:dyDescent="0.2">
      <c r="B6" s="4" t="s">
        <v>0</v>
      </c>
      <c r="C6" s="4" t="s">
        <v>11</v>
      </c>
      <c r="D6" s="5" t="s">
        <v>77</v>
      </c>
      <c r="E6" s="4" t="s">
        <v>1</v>
      </c>
    </row>
    <row r="7" spans="2:12" s="3" customFormat="1" ht="3" customHeight="1" x14ac:dyDescent="0.2">
      <c r="B7" s="6"/>
      <c r="C7" s="12"/>
      <c r="D7" s="10"/>
      <c r="E7" s="11"/>
      <c r="F7" s="1"/>
      <c r="G7" s="1"/>
      <c r="H7" s="1"/>
      <c r="I7" s="1"/>
      <c r="J7" s="1"/>
      <c r="K7" s="1"/>
      <c r="L7" s="1"/>
    </row>
    <row r="8" spans="2:12" x14ac:dyDescent="0.2">
      <c r="B8" s="7">
        <v>1</v>
      </c>
      <c r="C8" s="8" t="s">
        <v>68</v>
      </c>
      <c r="D8" s="8">
        <f>+SUM(D9:D24)</f>
        <v>88</v>
      </c>
      <c r="E8" s="9">
        <f>(D8/$D$71)*100</f>
        <v>46.073298429319372</v>
      </c>
    </row>
    <row r="9" spans="2:12" ht="16.899999999999999" customHeight="1" x14ac:dyDescent="0.2">
      <c r="B9" s="6" t="s">
        <v>2</v>
      </c>
      <c r="C9" s="12" t="s">
        <v>80</v>
      </c>
      <c r="D9" s="18">
        <v>26</v>
      </c>
      <c r="E9" s="11">
        <f t="shared" ref="E9:E24" si="0">+(D9/$D$71)*100</f>
        <v>13.612565445026178</v>
      </c>
    </row>
    <row r="10" spans="2:12" ht="16.899999999999999" customHeight="1" x14ac:dyDescent="0.2">
      <c r="B10" s="6" t="s">
        <v>3</v>
      </c>
      <c r="C10" s="12" t="s">
        <v>25</v>
      </c>
      <c r="D10" s="18">
        <v>15</v>
      </c>
      <c r="E10" s="11">
        <f t="shared" si="0"/>
        <v>7.8534031413612562</v>
      </c>
    </row>
    <row r="11" spans="2:12" ht="16.899999999999999" customHeight="1" x14ac:dyDescent="0.2">
      <c r="B11" s="6" t="s">
        <v>4</v>
      </c>
      <c r="C11" s="12" t="s">
        <v>81</v>
      </c>
      <c r="D11" s="18">
        <v>10</v>
      </c>
      <c r="E11" s="11">
        <f t="shared" si="0"/>
        <v>5.2356020942408374</v>
      </c>
    </row>
    <row r="12" spans="2:12" ht="16.899999999999999" customHeight="1" x14ac:dyDescent="0.2">
      <c r="B12" s="6" t="s">
        <v>28</v>
      </c>
      <c r="C12" s="12" t="s">
        <v>82</v>
      </c>
      <c r="D12" s="18">
        <v>10</v>
      </c>
      <c r="E12" s="11">
        <f t="shared" si="0"/>
        <v>5.2356020942408374</v>
      </c>
    </row>
    <row r="13" spans="2:12" ht="16.899999999999999" customHeight="1" x14ac:dyDescent="0.2">
      <c r="B13" s="6" t="s">
        <v>29</v>
      </c>
      <c r="C13" s="12" t="s">
        <v>63</v>
      </c>
      <c r="D13" s="18">
        <v>6</v>
      </c>
      <c r="E13" s="11">
        <f t="shared" si="0"/>
        <v>3.1413612565445024</v>
      </c>
    </row>
    <row r="14" spans="2:12" ht="16.899999999999999" customHeight="1" x14ac:dyDescent="0.2">
      <c r="B14" s="6" t="s">
        <v>30</v>
      </c>
      <c r="C14" s="12" t="s">
        <v>35</v>
      </c>
      <c r="D14" s="18">
        <v>4</v>
      </c>
      <c r="E14" s="11">
        <f t="shared" si="0"/>
        <v>2.0942408376963351</v>
      </c>
    </row>
    <row r="15" spans="2:12" ht="16.899999999999999" customHeight="1" x14ac:dyDescent="0.2">
      <c r="B15" s="6" t="s">
        <v>31</v>
      </c>
      <c r="C15" s="12" t="s">
        <v>66</v>
      </c>
      <c r="D15" s="18">
        <v>3</v>
      </c>
      <c r="E15" s="11">
        <f t="shared" si="0"/>
        <v>1.5706806282722512</v>
      </c>
    </row>
    <row r="16" spans="2:12" ht="16.899999999999999" customHeight="1" x14ac:dyDescent="0.2">
      <c r="B16" s="6" t="s">
        <v>32</v>
      </c>
      <c r="C16" s="12" t="s">
        <v>64</v>
      </c>
      <c r="D16" s="18">
        <v>3</v>
      </c>
      <c r="E16" s="11">
        <f t="shared" si="0"/>
        <v>1.5706806282722512</v>
      </c>
    </row>
    <row r="17" spans="2:12" ht="16.899999999999999" customHeight="1" x14ac:dyDescent="0.2">
      <c r="B17" s="6" t="s">
        <v>33</v>
      </c>
      <c r="C17" s="12" t="s">
        <v>65</v>
      </c>
      <c r="D17" s="18">
        <v>3</v>
      </c>
      <c r="E17" s="11">
        <f t="shared" si="0"/>
        <v>1.5706806282722512</v>
      </c>
    </row>
    <row r="18" spans="2:12" ht="16.899999999999999" customHeight="1" x14ac:dyDescent="0.2">
      <c r="B18" s="6" t="s">
        <v>34</v>
      </c>
      <c r="C18" s="12" t="s">
        <v>37</v>
      </c>
      <c r="D18" s="18">
        <v>2</v>
      </c>
      <c r="E18" s="11">
        <f t="shared" si="0"/>
        <v>1.0471204188481675</v>
      </c>
    </row>
    <row r="19" spans="2:12" ht="16.899999999999999" customHeight="1" x14ac:dyDescent="0.2">
      <c r="B19" s="6" t="s">
        <v>44</v>
      </c>
      <c r="C19" s="12" t="s">
        <v>67</v>
      </c>
      <c r="D19" s="18">
        <v>1</v>
      </c>
      <c r="E19" s="11">
        <f t="shared" si="0"/>
        <v>0.52356020942408377</v>
      </c>
    </row>
    <row r="20" spans="2:12" ht="16.899999999999999" customHeight="1" x14ac:dyDescent="0.2">
      <c r="B20" s="6" t="s">
        <v>45</v>
      </c>
      <c r="C20" s="12" t="s">
        <v>83</v>
      </c>
      <c r="D20" s="18">
        <v>1</v>
      </c>
      <c r="E20" s="11">
        <f t="shared" si="0"/>
        <v>0.52356020942408377</v>
      </c>
    </row>
    <row r="21" spans="2:12" ht="16.899999999999999" customHeight="1" x14ac:dyDescent="0.2">
      <c r="B21" s="6" t="s">
        <v>46</v>
      </c>
      <c r="C21" s="12" t="s">
        <v>36</v>
      </c>
      <c r="D21" s="18">
        <v>1</v>
      </c>
      <c r="E21" s="11">
        <f t="shared" si="0"/>
        <v>0.52356020942408377</v>
      </c>
    </row>
    <row r="22" spans="2:12" ht="16.899999999999999" customHeight="1" x14ac:dyDescent="0.2">
      <c r="B22" s="6" t="s">
        <v>47</v>
      </c>
      <c r="C22" s="12" t="s">
        <v>84</v>
      </c>
      <c r="D22" s="18">
        <v>1</v>
      </c>
      <c r="E22" s="11">
        <f t="shared" si="0"/>
        <v>0.52356020942408377</v>
      </c>
    </row>
    <row r="23" spans="2:12" ht="16.899999999999999" customHeight="1" x14ac:dyDescent="0.2">
      <c r="B23" s="6" t="s">
        <v>48</v>
      </c>
      <c r="C23" s="12" t="s">
        <v>85</v>
      </c>
      <c r="D23" s="18">
        <v>1</v>
      </c>
      <c r="E23" s="11">
        <f t="shared" si="0"/>
        <v>0.52356020942408377</v>
      </c>
    </row>
    <row r="24" spans="2:12" ht="16.899999999999999" customHeight="1" x14ac:dyDescent="0.2">
      <c r="B24" s="6" t="s">
        <v>79</v>
      </c>
      <c r="C24" s="12" t="s">
        <v>74</v>
      </c>
      <c r="D24" s="18">
        <v>1</v>
      </c>
      <c r="E24" s="11">
        <f t="shared" si="0"/>
        <v>0.52356020942408377</v>
      </c>
    </row>
    <row r="25" spans="2:12" ht="4.1500000000000004" customHeight="1" x14ac:dyDescent="0.2">
      <c r="D25" s="18"/>
      <c r="E25" s="18"/>
    </row>
    <row r="26" spans="2:12" s="3" customFormat="1" ht="17.25" customHeight="1" x14ac:dyDescent="0.2">
      <c r="B26" s="7">
        <v>2</v>
      </c>
      <c r="C26" s="8" t="s">
        <v>86</v>
      </c>
      <c r="D26" s="8">
        <f>+SUM(D27:D46)</f>
        <v>48</v>
      </c>
      <c r="E26" s="9">
        <f>(D26/$D$71)*100</f>
        <v>25.130890052356019</v>
      </c>
      <c r="F26" s="1"/>
      <c r="G26" s="1"/>
      <c r="H26" s="1"/>
      <c r="I26" s="1"/>
      <c r="J26" s="1"/>
      <c r="K26" s="1"/>
      <c r="L26" s="1"/>
    </row>
    <row r="27" spans="2:12" s="3" customFormat="1" ht="16.899999999999999" customHeight="1" x14ac:dyDescent="0.2">
      <c r="B27" s="6" t="s">
        <v>5</v>
      </c>
      <c r="C27" s="12" t="s">
        <v>89</v>
      </c>
      <c r="D27" s="18">
        <v>12</v>
      </c>
      <c r="E27" s="11">
        <f>+(D27/$D$71)*100</f>
        <v>6.2827225130890048</v>
      </c>
      <c r="F27" s="1"/>
      <c r="G27" s="1"/>
      <c r="H27" s="1"/>
      <c r="I27" s="1"/>
      <c r="J27" s="1"/>
      <c r="K27" s="1"/>
      <c r="L27" s="1"/>
    </row>
    <row r="28" spans="2:12" s="3" customFormat="1" ht="16.899999999999999" customHeight="1" x14ac:dyDescent="0.2">
      <c r="B28" s="6" t="s">
        <v>20</v>
      </c>
      <c r="C28" s="12" t="s">
        <v>90</v>
      </c>
      <c r="D28" s="18">
        <v>6</v>
      </c>
      <c r="E28" s="11">
        <f>+(D28/$D$71)*100</f>
        <v>3.1413612565445024</v>
      </c>
      <c r="F28" s="1"/>
      <c r="G28" s="1"/>
      <c r="H28" s="1"/>
      <c r="I28" s="1"/>
      <c r="J28" s="1"/>
      <c r="K28" s="1"/>
      <c r="L28" s="1"/>
    </row>
    <row r="29" spans="2:12" s="3" customFormat="1" ht="16.899999999999999" customHeight="1" x14ac:dyDescent="0.2">
      <c r="B29" s="6" t="s">
        <v>21</v>
      </c>
      <c r="C29" s="12" t="s">
        <v>91</v>
      </c>
      <c r="D29" s="18">
        <v>4</v>
      </c>
      <c r="E29" s="11">
        <f>+(D29/$D$71)*100</f>
        <v>2.0942408376963351</v>
      </c>
      <c r="F29" s="1"/>
      <c r="G29" s="1"/>
      <c r="H29" s="1"/>
      <c r="I29" s="1"/>
      <c r="J29" s="1"/>
      <c r="K29" s="1"/>
      <c r="L29" s="1"/>
    </row>
    <row r="30" spans="2:12" s="3" customFormat="1" ht="16.899999999999999" customHeight="1" x14ac:dyDescent="0.2">
      <c r="B30" s="6" t="s">
        <v>22</v>
      </c>
      <c r="C30" s="12" t="s">
        <v>92</v>
      </c>
      <c r="D30" s="18">
        <v>4</v>
      </c>
      <c r="E30" s="11">
        <f>+(D30/$D$71)*100</f>
        <v>2.0942408376963351</v>
      </c>
      <c r="F30" s="1"/>
      <c r="G30" s="1"/>
      <c r="H30" s="1"/>
      <c r="I30" s="1"/>
      <c r="J30" s="1"/>
      <c r="K30" s="1"/>
      <c r="L30" s="1"/>
    </row>
    <row r="31" spans="2:12" s="3" customFormat="1" ht="16.899999999999999" customHeight="1" x14ac:dyDescent="0.2">
      <c r="B31" s="6" t="s">
        <v>23</v>
      </c>
      <c r="C31" s="12" t="s">
        <v>93</v>
      </c>
      <c r="D31" s="18">
        <v>3</v>
      </c>
      <c r="E31" s="11">
        <f>+(D31/$D$71)*100</f>
        <v>1.5706806282722512</v>
      </c>
      <c r="F31" s="1"/>
      <c r="G31" s="1"/>
      <c r="H31" s="1"/>
      <c r="I31" s="1"/>
      <c r="J31" s="1"/>
      <c r="K31" s="1"/>
      <c r="L31" s="1"/>
    </row>
    <row r="32" spans="2:12" s="3" customFormat="1" ht="16.899999999999999" customHeight="1" x14ac:dyDescent="0.2">
      <c r="B32" s="6" t="s">
        <v>24</v>
      </c>
      <c r="C32" s="12" t="s">
        <v>94</v>
      </c>
      <c r="D32" s="18">
        <v>3</v>
      </c>
      <c r="E32" s="11">
        <f>+(D32/$D$71)*100</f>
        <v>1.5706806282722512</v>
      </c>
      <c r="F32" s="1"/>
      <c r="G32" s="1"/>
      <c r="H32" s="1"/>
      <c r="I32" s="1"/>
      <c r="J32" s="1"/>
      <c r="K32" s="1"/>
      <c r="L32" s="1"/>
    </row>
    <row r="33" spans="2:12" s="3" customFormat="1" ht="16.899999999999999" customHeight="1" x14ac:dyDescent="0.2">
      <c r="B33" s="6" t="s">
        <v>51</v>
      </c>
      <c r="C33" s="12" t="s">
        <v>42</v>
      </c>
      <c r="D33" s="18">
        <v>2</v>
      </c>
      <c r="E33" s="11">
        <f>+(D33/$D$71)*100</f>
        <v>1.0471204188481675</v>
      </c>
      <c r="F33" s="1"/>
      <c r="G33" s="1"/>
      <c r="H33" s="1"/>
      <c r="I33" s="1"/>
      <c r="J33" s="1"/>
      <c r="K33" s="1"/>
      <c r="L33" s="1"/>
    </row>
    <row r="34" spans="2:12" s="3" customFormat="1" ht="16.899999999999999" customHeight="1" x14ac:dyDescent="0.2">
      <c r="B34" s="6" t="s">
        <v>52</v>
      </c>
      <c r="C34" s="12" t="s">
        <v>95</v>
      </c>
      <c r="D34" s="18">
        <v>2</v>
      </c>
      <c r="E34" s="11">
        <f>+(D34/$D$71)*100</f>
        <v>1.0471204188481675</v>
      </c>
      <c r="F34" s="1"/>
      <c r="G34" s="1"/>
      <c r="H34" s="1"/>
      <c r="I34" s="1"/>
      <c r="J34" s="1"/>
      <c r="K34" s="1"/>
      <c r="L34" s="1"/>
    </row>
    <row r="35" spans="2:12" s="3" customFormat="1" ht="16.899999999999999" customHeight="1" x14ac:dyDescent="0.2">
      <c r="B35" s="6" t="s">
        <v>53</v>
      </c>
      <c r="C35" s="12" t="s">
        <v>96</v>
      </c>
      <c r="D35" s="18">
        <v>1</v>
      </c>
      <c r="E35" s="11">
        <f>+(D35/$D$71)*100</f>
        <v>0.52356020942408377</v>
      </c>
      <c r="F35" s="1"/>
      <c r="G35" s="1"/>
      <c r="H35" s="1"/>
      <c r="I35" s="1"/>
      <c r="J35" s="1"/>
      <c r="K35" s="1"/>
      <c r="L35" s="1"/>
    </row>
    <row r="36" spans="2:12" s="3" customFormat="1" ht="16.899999999999999" customHeight="1" x14ac:dyDescent="0.2">
      <c r="B36" s="6" t="s">
        <v>54</v>
      </c>
      <c r="C36" s="12" t="s">
        <v>97</v>
      </c>
      <c r="D36" s="18">
        <v>1</v>
      </c>
      <c r="E36" s="11">
        <f>+(D36/$D$71)*100</f>
        <v>0.52356020942408377</v>
      </c>
      <c r="F36" s="1"/>
      <c r="G36" s="1"/>
      <c r="H36" s="1"/>
      <c r="I36" s="1"/>
      <c r="J36" s="1"/>
      <c r="K36" s="1"/>
      <c r="L36" s="1"/>
    </row>
    <row r="37" spans="2:12" s="3" customFormat="1" ht="16.899999999999999" customHeight="1" x14ac:dyDescent="0.2">
      <c r="B37" s="6" t="s">
        <v>55</v>
      </c>
      <c r="C37" s="12" t="s">
        <v>98</v>
      </c>
      <c r="D37" s="18">
        <v>1</v>
      </c>
      <c r="E37" s="11">
        <f>+(D37/$D$71)*100</f>
        <v>0.52356020942408377</v>
      </c>
      <c r="F37" s="1"/>
      <c r="G37" s="1"/>
      <c r="H37" s="1"/>
      <c r="I37" s="1"/>
      <c r="J37" s="1"/>
      <c r="K37" s="1"/>
      <c r="L37" s="1"/>
    </row>
    <row r="38" spans="2:12" s="3" customFormat="1" ht="16.899999999999999" customHeight="1" x14ac:dyDescent="0.2">
      <c r="B38" s="6" t="s">
        <v>56</v>
      </c>
      <c r="C38" s="12" t="s">
        <v>99</v>
      </c>
      <c r="D38" s="18">
        <v>1</v>
      </c>
      <c r="E38" s="11">
        <f>+(D38/$D$71)*100</f>
        <v>0.52356020942408377</v>
      </c>
      <c r="F38" s="1"/>
      <c r="G38" s="1"/>
      <c r="H38" s="1"/>
      <c r="I38" s="1"/>
      <c r="J38" s="1"/>
      <c r="K38" s="1"/>
      <c r="L38" s="1"/>
    </row>
    <row r="39" spans="2:12" s="3" customFormat="1" ht="16.899999999999999" customHeight="1" x14ac:dyDescent="0.2">
      <c r="B39" s="6" t="s">
        <v>57</v>
      </c>
      <c r="C39" s="12" t="s">
        <v>49</v>
      </c>
      <c r="D39" s="18">
        <v>1</v>
      </c>
      <c r="E39" s="11">
        <f>+(D39/$D$71)*100</f>
        <v>0.52356020942408377</v>
      </c>
      <c r="F39" s="1"/>
      <c r="G39" s="1"/>
      <c r="H39" s="1"/>
      <c r="I39" s="1"/>
      <c r="J39" s="1"/>
      <c r="K39" s="1"/>
      <c r="L39" s="1"/>
    </row>
    <row r="40" spans="2:12" s="3" customFormat="1" ht="16.899999999999999" customHeight="1" x14ac:dyDescent="0.2">
      <c r="B40" s="6" t="s">
        <v>58</v>
      </c>
      <c r="C40" s="12" t="s">
        <v>100</v>
      </c>
      <c r="D40" s="18">
        <v>1</v>
      </c>
      <c r="E40" s="11">
        <f>+(D40/$D$71)*100</f>
        <v>0.52356020942408377</v>
      </c>
      <c r="F40" s="1"/>
      <c r="G40" s="1"/>
      <c r="H40" s="1"/>
      <c r="I40" s="1"/>
      <c r="J40" s="1"/>
      <c r="K40" s="1"/>
      <c r="L40" s="1"/>
    </row>
    <row r="41" spans="2:12" s="3" customFormat="1" ht="16.899999999999999" customHeight="1" x14ac:dyDescent="0.2">
      <c r="B41" s="6" t="s">
        <v>59</v>
      </c>
      <c r="C41" s="12" t="s">
        <v>101</v>
      </c>
      <c r="D41" s="18">
        <v>1</v>
      </c>
      <c r="E41" s="11">
        <f>+(D41/$D$71)*100</f>
        <v>0.52356020942408377</v>
      </c>
      <c r="F41" s="1"/>
      <c r="G41" s="1"/>
      <c r="H41" s="1"/>
      <c r="I41" s="1"/>
      <c r="J41" s="1"/>
      <c r="K41" s="1"/>
      <c r="L41" s="1"/>
    </row>
    <row r="42" spans="2:12" s="3" customFormat="1" ht="16.899999999999999" customHeight="1" x14ac:dyDescent="0.2">
      <c r="B42" s="6" t="s">
        <v>60</v>
      </c>
      <c r="C42" s="12" t="s">
        <v>102</v>
      </c>
      <c r="D42" s="18">
        <v>1</v>
      </c>
      <c r="E42" s="11">
        <f>+(D42/$D$71)*100</f>
        <v>0.52356020942408377</v>
      </c>
    </row>
    <row r="43" spans="2:12" s="3" customFormat="1" ht="16.899999999999999" customHeight="1" x14ac:dyDescent="0.2">
      <c r="B43" s="6" t="s">
        <v>61</v>
      </c>
      <c r="C43" s="12" t="s">
        <v>41</v>
      </c>
      <c r="D43" s="18">
        <v>1</v>
      </c>
      <c r="E43" s="11">
        <f>+(D43/$D$71)*100</f>
        <v>0.52356020942408377</v>
      </c>
    </row>
    <row r="44" spans="2:12" s="3" customFormat="1" ht="16.899999999999999" customHeight="1" x14ac:dyDescent="0.2">
      <c r="B44" s="6" t="s">
        <v>62</v>
      </c>
      <c r="C44" s="12" t="s">
        <v>103</v>
      </c>
      <c r="D44" s="18">
        <v>1</v>
      </c>
      <c r="E44" s="11">
        <f>+(D44/$D$71)*100</f>
        <v>0.52356020942408377</v>
      </c>
    </row>
    <row r="45" spans="2:12" s="3" customFormat="1" ht="16.899999999999999" customHeight="1" x14ac:dyDescent="0.2">
      <c r="B45" s="6" t="s">
        <v>87</v>
      </c>
      <c r="C45" s="12" t="s">
        <v>50</v>
      </c>
      <c r="D45" s="18">
        <v>1</v>
      </c>
      <c r="E45" s="11">
        <f>+(D45/$D$71)*100</f>
        <v>0.52356020942408377</v>
      </c>
    </row>
    <row r="46" spans="2:12" s="3" customFormat="1" ht="16.899999999999999" customHeight="1" x14ac:dyDescent="0.2">
      <c r="B46" s="6" t="s">
        <v>88</v>
      </c>
      <c r="C46" s="12" t="s">
        <v>104</v>
      </c>
      <c r="D46" s="18">
        <v>1</v>
      </c>
      <c r="E46" s="11">
        <f>+(D46/$D$71)*100</f>
        <v>0.52356020942408377</v>
      </c>
    </row>
    <row r="47" spans="2:12" s="3" customFormat="1" ht="4.9000000000000004" customHeight="1" x14ac:dyDescent="0.2">
      <c r="B47" s="6"/>
      <c r="D47" s="18"/>
      <c r="E47" s="11">
        <f>+(D47/$D$71)*100</f>
        <v>0</v>
      </c>
    </row>
    <row r="48" spans="2:12" x14ac:dyDescent="0.2">
      <c r="B48" s="7">
        <v>3</v>
      </c>
      <c r="C48" s="8" t="s">
        <v>38</v>
      </c>
      <c r="D48" s="8">
        <f>+SUM(D49:D56)</f>
        <v>43</v>
      </c>
      <c r="E48" s="9">
        <f>(D48/$D$71)*100</f>
        <v>22.513089005235599</v>
      </c>
    </row>
    <row r="49" spans="2:12" ht="16.899999999999999" customHeight="1" x14ac:dyDescent="0.2">
      <c r="B49" s="6" t="s">
        <v>6</v>
      </c>
      <c r="C49" s="19" t="s">
        <v>39</v>
      </c>
      <c r="D49" s="18">
        <v>13</v>
      </c>
      <c r="E49" s="11">
        <f>+(D49/$D$71)*100</f>
        <v>6.8062827225130889</v>
      </c>
    </row>
    <row r="50" spans="2:12" ht="16.899999999999999" customHeight="1" x14ac:dyDescent="0.2">
      <c r="B50" s="6" t="s">
        <v>13</v>
      </c>
      <c r="C50" s="19" t="s">
        <v>15</v>
      </c>
      <c r="D50" s="18">
        <v>12</v>
      </c>
      <c r="E50" s="11">
        <f>+(D50/$D$71)*100</f>
        <v>6.2827225130890048</v>
      </c>
    </row>
    <row r="51" spans="2:12" ht="16.899999999999999" customHeight="1" x14ac:dyDescent="0.2">
      <c r="B51" s="6" t="s">
        <v>16</v>
      </c>
      <c r="C51" s="19" t="s">
        <v>107</v>
      </c>
      <c r="D51" s="18">
        <v>8</v>
      </c>
      <c r="E51" s="11">
        <f>+(D51/$D$71)*100</f>
        <v>4.1884816753926701</v>
      </c>
    </row>
    <row r="52" spans="2:12" ht="16.899999999999999" customHeight="1" x14ac:dyDescent="0.2">
      <c r="B52" s="6" t="s">
        <v>17</v>
      </c>
      <c r="C52" s="19" t="s">
        <v>40</v>
      </c>
      <c r="D52" s="18">
        <v>3</v>
      </c>
      <c r="E52" s="11">
        <f>+(D52/$D$71)*100</f>
        <v>1.5706806282722512</v>
      </c>
    </row>
    <row r="53" spans="2:12" ht="16.899999999999999" customHeight="1" x14ac:dyDescent="0.2">
      <c r="B53" s="6" t="s">
        <v>26</v>
      </c>
      <c r="C53" s="18" t="s">
        <v>108</v>
      </c>
      <c r="D53" s="18">
        <v>3</v>
      </c>
      <c r="E53" s="11">
        <f>+(D53/$D$71)*100</f>
        <v>1.5706806282722512</v>
      </c>
    </row>
    <row r="54" spans="2:12" ht="16.899999999999999" customHeight="1" x14ac:dyDescent="0.2">
      <c r="B54" s="6" t="s">
        <v>27</v>
      </c>
      <c r="C54" s="18" t="s">
        <v>14</v>
      </c>
      <c r="D54" s="18">
        <v>2</v>
      </c>
      <c r="E54" s="11">
        <f>+(D54/$D$71)*100</f>
        <v>1.0471204188481675</v>
      </c>
    </row>
    <row r="55" spans="2:12" ht="16.899999999999999" customHeight="1" x14ac:dyDescent="0.2">
      <c r="B55" s="6" t="s">
        <v>105</v>
      </c>
      <c r="C55" s="18" t="s">
        <v>109</v>
      </c>
      <c r="D55" s="18">
        <v>1</v>
      </c>
      <c r="E55" s="11">
        <f>+(D55/$D$71)*100</f>
        <v>0.52356020942408377</v>
      </c>
    </row>
    <row r="56" spans="2:12" ht="16.899999999999999" customHeight="1" x14ac:dyDescent="0.2">
      <c r="B56" s="6" t="s">
        <v>106</v>
      </c>
      <c r="C56" s="18" t="s">
        <v>110</v>
      </c>
      <c r="D56" s="18">
        <v>1</v>
      </c>
      <c r="E56" s="11">
        <f>+(D56/$D$71)*100</f>
        <v>0.52356020942408377</v>
      </c>
    </row>
    <row r="57" spans="2:12" ht="4.1500000000000004" customHeight="1" x14ac:dyDescent="0.2">
      <c r="B57" s="6"/>
      <c r="C57" s="18"/>
      <c r="D57" s="18"/>
      <c r="E57" s="11">
        <f>+(D57/$D$71)*100</f>
        <v>0</v>
      </c>
    </row>
    <row r="58" spans="2:12" s="3" customFormat="1" x14ac:dyDescent="0.2">
      <c r="B58" s="7">
        <v>4</v>
      </c>
      <c r="C58" s="8" t="s">
        <v>115</v>
      </c>
      <c r="D58" s="8">
        <f>+SUM(D59:D62)</f>
        <v>8</v>
      </c>
      <c r="E58" s="9">
        <f>(D58/$D$71)*100</f>
        <v>4.1884816753926701</v>
      </c>
      <c r="F58" s="1"/>
      <c r="G58" s="1"/>
      <c r="H58" s="1"/>
      <c r="I58" s="1"/>
      <c r="J58" s="1"/>
      <c r="K58" s="1"/>
      <c r="L58" s="1"/>
    </row>
    <row r="59" spans="2:12" ht="16.5" customHeight="1" x14ac:dyDescent="0.2">
      <c r="B59" s="6" t="s">
        <v>7</v>
      </c>
      <c r="C59" s="19" t="s">
        <v>111</v>
      </c>
      <c r="D59" s="18">
        <v>3</v>
      </c>
      <c r="E59" s="11">
        <f t="shared" ref="E59:E60" si="1">+(D59/$D$71)*100</f>
        <v>1.5706806282722512</v>
      </c>
    </row>
    <row r="60" spans="2:12" ht="16.5" customHeight="1" x14ac:dyDescent="0.2">
      <c r="B60" s="6" t="s">
        <v>43</v>
      </c>
      <c r="C60" s="19" t="s">
        <v>112</v>
      </c>
      <c r="D60" s="18">
        <v>2</v>
      </c>
      <c r="E60" s="11">
        <f t="shared" si="1"/>
        <v>1.0471204188481675</v>
      </c>
    </row>
    <row r="61" spans="2:12" ht="16.5" customHeight="1" x14ac:dyDescent="0.2">
      <c r="B61" s="6" t="s">
        <v>69</v>
      </c>
      <c r="C61" s="19" t="s">
        <v>113</v>
      </c>
      <c r="D61" s="18">
        <v>2</v>
      </c>
      <c r="E61" s="11">
        <f>+(D61/$D$71)*100</f>
        <v>1.0471204188481675</v>
      </c>
    </row>
    <row r="62" spans="2:12" ht="16.5" customHeight="1" x14ac:dyDescent="0.2">
      <c r="B62" s="6" t="s">
        <v>70</v>
      </c>
      <c r="C62" s="19" t="s">
        <v>114</v>
      </c>
      <c r="D62" s="18">
        <v>1</v>
      </c>
      <c r="E62" s="11">
        <f>+(D62/$D$71)*100</f>
        <v>0.52356020942408377</v>
      </c>
    </row>
    <row r="63" spans="2:12" ht="5.25" customHeight="1" x14ac:dyDescent="0.2">
      <c r="B63" s="6"/>
      <c r="C63" s="19"/>
      <c r="D63" s="18"/>
      <c r="E63" s="11"/>
    </row>
    <row r="64" spans="2:12" s="3" customFormat="1" x14ac:dyDescent="0.2">
      <c r="B64" s="7">
        <v>5</v>
      </c>
      <c r="C64" s="8" t="s">
        <v>116</v>
      </c>
      <c r="D64" s="8">
        <f>+SUM(D65:D66)</f>
        <v>2</v>
      </c>
      <c r="E64" s="9">
        <f>(D64/$D$71)*100</f>
        <v>1.0471204188481675</v>
      </c>
      <c r="F64" s="1"/>
      <c r="G64" s="1"/>
      <c r="H64" s="1"/>
      <c r="I64" s="1"/>
      <c r="J64" s="1"/>
      <c r="K64" s="1"/>
      <c r="L64" s="1"/>
    </row>
    <row r="65" spans="2:14" ht="16.899999999999999" customHeight="1" x14ac:dyDescent="0.2">
      <c r="B65" s="6" t="s">
        <v>71</v>
      </c>
      <c r="C65" s="18" t="s">
        <v>117</v>
      </c>
      <c r="D65" s="18">
        <v>1</v>
      </c>
      <c r="E65" s="11">
        <f t="shared" ref="E65:E66" si="2">+(D65/$D$71)*100</f>
        <v>0.52356020942408377</v>
      </c>
    </row>
    <row r="66" spans="2:14" ht="16.5" customHeight="1" x14ac:dyDescent="0.2">
      <c r="B66" s="6" t="s">
        <v>72</v>
      </c>
      <c r="C66" s="18" t="s">
        <v>118</v>
      </c>
      <c r="D66" s="18">
        <v>1</v>
      </c>
      <c r="E66" s="11">
        <f t="shared" si="2"/>
        <v>0.52356020942408377</v>
      </c>
    </row>
    <row r="67" spans="2:14" ht="6" customHeight="1" x14ac:dyDescent="0.2">
      <c r="B67" s="6"/>
      <c r="C67" s="19"/>
      <c r="D67" s="18"/>
      <c r="E67" s="11"/>
    </row>
    <row r="68" spans="2:14" s="3" customFormat="1" x14ac:dyDescent="0.2">
      <c r="B68" s="7">
        <v>6</v>
      </c>
      <c r="C68" s="8" t="s">
        <v>19</v>
      </c>
      <c r="D68" s="8">
        <f>+D69</f>
        <v>2</v>
      </c>
      <c r="E68" s="9">
        <f>+(D68/$D$71)*100</f>
        <v>1.0471204188481675</v>
      </c>
      <c r="F68" s="1"/>
      <c r="G68" s="1"/>
      <c r="H68" s="1"/>
      <c r="I68" s="1"/>
      <c r="J68" s="1"/>
      <c r="K68" s="1"/>
      <c r="L68" s="1"/>
    </row>
    <row r="69" spans="2:14" ht="16.5" customHeight="1" x14ac:dyDescent="0.2">
      <c r="B69" s="6" t="s">
        <v>119</v>
      </c>
      <c r="C69" s="19" t="s">
        <v>120</v>
      </c>
      <c r="D69" s="18">
        <v>2</v>
      </c>
      <c r="E69" s="11">
        <f>+(D69/$D$71)*100</f>
        <v>1.0471204188481675</v>
      </c>
    </row>
    <row r="70" spans="2:14" ht="4.1500000000000004" customHeight="1" x14ac:dyDescent="0.2">
      <c r="B70" s="6"/>
      <c r="C70" s="12"/>
      <c r="E70" s="11"/>
    </row>
    <row r="71" spans="2:14" x14ac:dyDescent="0.2">
      <c r="B71" s="29" t="s">
        <v>8</v>
      </c>
      <c r="C71" s="29"/>
      <c r="D71" s="13">
        <f>+D58+D8+D48+D26+D64+D68</f>
        <v>191</v>
      </c>
      <c r="E71" s="17">
        <f>+E58+E8+E48+E26+E64+E68</f>
        <v>100</v>
      </c>
    </row>
    <row r="72" spans="2:14" s="3" customFormat="1" ht="5.25" customHeight="1" x14ac:dyDescent="0.2">
      <c r="B72" s="14"/>
      <c r="C72" s="14"/>
      <c r="D72" s="14"/>
      <c r="E72" s="14"/>
      <c r="F72" s="14"/>
      <c r="G72"/>
      <c r="H72" s="1"/>
      <c r="I72" s="1"/>
      <c r="J72" s="1"/>
      <c r="K72" s="1"/>
      <c r="L72" s="1"/>
      <c r="M72" s="1"/>
      <c r="N72" s="1"/>
    </row>
    <row r="73" spans="2:14" s="3" customFormat="1" ht="12.75" customHeight="1" x14ac:dyDescent="0.2">
      <c r="B73" s="16" t="s">
        <v>9</v>
      </c>
      <c r="C73" s="15"/>
      <c r="D73" s="15"/>
      <c r="E73" s="15"/>
      <c r="F73" s="15"/>
      <c r="G73"/>
      <c r="H73" s="1"/>
      <c r="I73" s="1"/>
      <c r="J73" s="1"/>
      <c r="K73" s="1"/>
      <c r="L73" s="1"/>
      <c r="M73" s="1"/>
      <c r="N73" s="1"/>
    </row>
    <row r="74" spans="2:14" s="3" customFormat="1" ht="24" customHeight="1" x14ac:dyDescent="0.2">
      <c r="B74" s="30" t="s">
        <v>75</v>
      </c>
      <c r="C74" s="30"/>
      <c r="D74" s="30"/>
      <c r="E74" s="30"/>
      <c r="F74" s="20"/>
      <c r="G74"/>
      <c r="H74" s="1"/>
      <c r="I74" s="1"/>
      <c r="J74" s="1"/>
      <c r="K74" s="1"/>
      <c r="L74" s="1"/>
      <c r="M74" s="1"/>
      <c r="N74" s="1"/>
    </row>
    <row r="75" spans="2:14" s="3" customFormat="1" ht="53.25" customHeight="1" x14ac:dyDescent="0.2">
      <c r="B75" s="30" t="s">
        <v>121</v>
      </c>
      <c r="C75" s="30"/>
      <c r="D75" s="30"/>
      <c r="E75" s="30"/>
      <c r="F75" s="21"/>
      <c r="G75"/>
      <c r="H75" s="1"/>
      <c r="I75" s="1"/>
      <c r="J75" s="1"/>
      <c r="K75" s="1"/>
      <c r="L75" s="1"/>
      <c r="M75" s="1"/>
      <c r="N75" s="1"/>
    </row>
    <row r="76" spans="2:14" s="2" customFormat="1" ht="12.95" customHeight="1" x14ac:dyDescent="0.2">
      <c r="B76" s="24" t="s">
        <v>76</v>
      </c>
      <c r="C76" s="24"/>
      <c r="D76" s="24"/>
      <c r="E76" s="24"/>
      <c r="F76" s="15"/>
      <c r="G76" s="22"/>
    </row>
    <row r="77" spans="2:14" s="3" customFormat="1" ht="12.95" customHeight="1" x14ac:dyDescent="0.2">
      <c r="B77" s="24" t="s">
        <v>10</v>
      </c>
      <c r="C77" s="24"/>
      <c r="D77" s="24"/>
      <c r="E77" s="24"/>
      <c r="F77" s="14"/>
      <c r="G77"/>
      <c r="H77" s="1"/>
      <c r="I77" s="1"/>
      <c r="J77" s="1"/>
      <c r="K77" s="1"/>
      <c r="L77" s="1"/>
      <c r="M77" s="1"/>
      <c r="N77" s="1"/>
    </row>
    <row r="78" spans="2:14" ht="25.5" customHeight="1" x14ac:dyDescent="0.2">
      <c r="B78" s="25" t="s">
        <v>73</v>
      </c>
      <c r="C78" s="25"/>
      <c r="D78" s="25"/>
      <c r="E78" s="25"/>
      <c r="F78" s="23"/>
      <c r="G78"/>
    </row>
    <row r="79" spans="2:14" ht="13.5" customHeight="1" x14ac:dyDescent="0.2">
      <c r="B79" s="26" t="s">
        <v>18</v>
      </c>
      <c r="C79" s="26"/>
      <c r="D79" s="26"/>
      <c r="E79" s="26"/>
      <c r="F79" s="23"/>
      <c r="G79"/>
    </row>
    <row r="80" spans="2:14" x14ac:dyDescent="0.2">
      <c r="C80" s="1"/>
      <c r="D80" s="1"/>
      <c r="E80" s="1"/>
    </row>
    <row r="81" spans="3:5" x14ac:dyDescent="0.2">
      <c r="C81" s="1"/>
      <c r="D81" s="1"/>
      <c r="E81" s="1"/>
    </row>
    <row r="82" spans="3:5" x14ac:dyDescent="0.2">
      <c r="C82" s="1"/>
      <c r="D82" s="1"/>
      <c r="E82" s="1"/>
    </row>
    <row r="83" spans="3:5" x14ac:dyDescent="0.2">
      <c r="C83" s="1"/>
      <c r="D83" s="1"/>
      <c r="E83" s="1"/>
    </row>
    <row r="84" spans="3:5" x14ac:dyDescent="0.2">
      <c r="C84" s="1"/>
      <c r="D84" s="1"/>
      <c r="E84" s="1"/>
    </row>
    <row r="85" spans="3:5" x14ac:dyDescent="0.2">
      <c r="C85" s="1"/>
      <c r="D85" s="1"/>
      <c r="E85" s="1"/>
    </row>
    <row r="86" spans="3:5" x14ac:dyDescent="0.2">
      <c r="C86" s="1"/>
      <c r="D86" s="1"/>
      <c r="E86" s="1"/>
    </row>
    <row r="87" spans="3:5" x14ac:dyDescent="0.2">
      <c r="C87" s="1"/>
      <c r="D87" s="1"/>
      <c r="E87" s="1"/>
    </row>
  </sheetData>
  <mergeCells count="9">
    <mergeCell ref="B76:E76"/>
    <mergeCell ref="B77:E77"/>
    <mergeCell ref="B78:E78"/>
    <mergeCell ref="B79:E79"/>
    <mergeCell ref="B3:E3"/>
    <mergeCell ref="B4:E4"/>
    <mergeCell ref="B71:C71"/>
    <mergeCell ref="B74:E74"/>
    <mergeCell ref="B75:E75"/>
  </mergeCells>
  <phoneticPr fontId="10" type="noConversion"/>
  <pageMargins left="0.75" right="0.75" top="1" bottom="1" header="0.5" footer="0.5"/>
  <pageSetup paperSize="9" orientation="portrait" r:id="rId1"/>
  <headerFooter alignWithMargins="0"/>
  <ignoredErrors>
    <ignoredError sqref="E58 E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2.1</vt:lpstr>
      <vt:lpstr>'Anexo 2.1'!_Toc425158366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Yazmin Zarate</dc:creator>
  <cp:lastModifiedBy>Pamela Victoria Fuentes Ramos</cp:lastModifiedBy>
  <dcterms:created xsi:type="dcterms:W3CDTF">2017-04-28T16:17:53Z</dcterms:created>
  <dcterms:modified xsi:type="dcterms:W3CDTF">2025-02-12T21:23:29Z</dcterms:modified>
</cp:coreProperties>
</file>