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Escritorio\SAT\Boletín\14_Enero 2025\1_Insumos\"/>
    </mc:Choice>
  </mc:AlternateContent>
  <xr:revisionPtr revIDLastSave="0" documentId="13_ncr:1_{9E69F756-4FE6-4B2D-97C5-8FA910D3127F}" xr6:coauthVersionLast="47" xr6:coauthVersionMax="47" xr10:uidLastSave="{00000000-0000-0000-0000-000000000000}"/>
  <bookViews>
    <workbookView xWindow="-108" yWindow="-108" windowWidth="23256" windowHeight="12456" tabRatio="574" activeTab="10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9" sheetId="9" r:id="rId11"/>
    <sheet name="C-10" sheetId="26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_FilterDatabase" localSheetId="8" hidden="1">'C-71'!$A$67:$B$67</definedName>
    <definedName name="_xlnm.Print_Area" localSheetId="0">'C-1 A'!$B$1:$G$37</definedName>
    <definedName name="_xlnm.Print_Area" localSheetId="1">'C-1 B'!$B$1:$G$37</definedName>
    <definedName name="_xlnm.Print_Area" localSheetId="11">'C-10'!$A$1:$J$40</definedName>
    <definedName name="_xlnm.Print_Area" localSheetId="12">'C-11'!$A$1:$D$13</definedName>
    <definedName name="_xlnm.Print_Area" localSheetId="13">'C-12'!$A$1:$J$39</definedName>
    <definedName name="_xlnm.Print_Area" localSheetId="14">'C-13'!$A$1:$D$32</definedName>
    <definedName name="_xlnm.Print_Area" localSheetId="15">'C-14'!$A$1:$N$12</definedName>
    <definedName name="_xlnm.Print_Area" localSheetId="2">'C-2'!$A$1:$F$46</definedName>
    <definedName name="_xlnm.Print_Area" localSheetId="3">'C-3'!$A$1:$E$37</definedName>
    <definedName name="_xlnm.Print_Area" localSheetId="4">'C-4'!$A$1:$D$14</definedName>
    <definedName name="_xlnm.Print_Area" localSheetId="5">'C-5'!$A$1:$Q$58</definedName>
    <definedName name="_xlnm.Print_Area" localSheetId="6">'C-6'!$A$1:$D$45</definedName>
    <definedName name="_xlnm.Print_Area" localSheetId="7">'C-7'!$A$1:$D$57</definedName>
    <definedName name="_xlnm.Print_Area" localSheetId="8">'C-71'!$A$1:$D$61</definedName>
    <definedName name="_xlnm.Print_Area" localSheetId="9">'C-8'!$A$1:$D$49</definedName>
    <definedName name="_xlnm.Print_Area" localSheetId="10">'C-9'!$A$1:$E$32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7" l="1"/>
  <c r="J18" i="27"/>
  <c r="J19" i="27"/>
  <c r="J9" i="26"/>
  <c r="J10" i="26"/>
  <c r="D43" i="40"/>
  <c r="D42" i="40"/>
  <c r="D17" i="37"/>
  <c r="D16" i="37"/>
  <c r="Q34" i="19"/>
  <c r="B60" i="18"/>
  <c r="C57" i="18" s="1"/>
  <c r="D9" i="39"/>
  <c r="J22" i="27"/>
  <c r="J24" i="26"/>
  <c r="G19" i="40"/>
  <c r="D24" i="37"/>
  <c r="G25" i="27"/>
  <c r="F25" i="27"/>
  <c r="J13" i="27"/>
  <c r="J17" i="26"/>
  <c r="F27" i="26"/>
  <c r="G23" i="17"/>
  <c r="D23" i="3"/>
  <c r="D22" i="3"/>
  <c r="D21" i="3"/>
  <c r="D46" i="40"/>
  <c r="D45" i="40"/>
  <c r="D44" i="40"/>
  <c r="B42" i="37"/>
  <c r="C51" i="18" l="1"/>
  <c r="C52" i="18"/>
  <c r="C50" i="18"/>
  <c r="C59" i="18"/>
  <c r="D36" i="37"/>
  <c r="D29" i="37"/>
  <c r="Q36" i="19"/>
  <c r="Q30" i="19"/>
  <c r="D9" i="41"/>
  <c r="H25" i="27"/>
  <c r="E25" i="27"/>
  <c r="J8" i="27"/>
  <c r="B27" i="26"/>
  <c r="J18" i="26"/>
  <c r="J23" i="26"/>
  <c r="J26" i="26"/>
  <c r="J8" i="26"/>
  <c r="J19" i="26"/>
  <c r="J14" i="26"/>
  <c r="H27" i="26"/>
  <c r="G27" i="26"/>
  <c r="G27" i="44"/>
  <c r="G26" i="44"/>
  <c r="G29" i="17"/>
  <c r="J10" i="27"/>
  <c r="B49" i="40"/>
  <c r="D38" i="37"/>
  <c r="D37" i="37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35" i="19"/>
  <c r="Q31" i="19"/>
  <c r="D27" i="26"/>
  <c r="C27" i="26"/>
  <c r="J13" i="26"/>
  <c r="E27" i="26"/>
  <c r="J15" i="26"/>
  <c r="D35" i="40"/>
  <c r="D28" i="37"/>
  <c r="C10" i="41"/>
  <c r="B10" i="41"/>
  <c r="D8" i="41"/>
  <c r="C10" i="39"/>
  <c r="B10" i="39"/>
  <c r="J24" i="27"/>
  <c r="J15" i="27"/>
  <c r="J11" i="26"/>
  <c r="J22" i="26"/>
  <c r="J21" i="26"/>
  <c r="J20" i="26"/>
  <c r="J16" i="26"/>
  <c r="D12" i="9"/>
  <c r="H9" i="9" s="1"/>
  <c r="D10" i="9"/>
  <c r="H11" i="9" s="1"/>
  <c r="D9" i="9"/>
  <c r="H6" i="9" s="1"/>
  <c r="D24" i="3"/>
  <c r="D20" i="3"/>
  <c r="D18" i="3"/>
  <c r="F35" i="17"/>
  <c r="G10" i="17"/>
  <c r="D23" i="37"/>
  <c r="D8" i="43"/>
  <c r="G9" i="44"/>
  <c r="F35" i="44"/>
  <c r="E35" i="44"/>
  <c r="D35" i="44"/>
  <c r="C35" i="44"/>
  <c r="G33" i="44"/>
  <c r="G32" i="44"/>
  <c r="G31" i="44"/>
  <c r="G30" i="44"/>
  <c r="G29" i="44"/>
  <c r="G28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C25" i="27"/>
  <c r="B25" i="27"/>
  <c r="I25" i="27"/>
  <c r="D25" i="27"/>
  <c r="J21" i="27"/>
  <c r="J20" i="27"/>
  <c r="D13" i="37"/>
  <c r="D20" i="8"/>
  <c r="C20" i="8"/>
  <c r="B20" i="8"/>
  <c r="G35" i="44" l="1"/>
  <c r="D10" i="41"/>
  <c r="E20" i="8"/>
  <c r="J12" i="27"/>
  <c r="J12" i="26"/>
  <c r="D25" i="3"/>
  <c r="D36" i="40"/>
  <c r="D20" i="37"/>
  <c r="J23" i="27"/>
  <c r="D8" i="9"/>
  <c r="H8" i="9" s="1"/>
  <c r="D19" i="3"/>
  <c r="D22" i="37"/>
  <c r="B28" i="3"/>
  <c r="C28" i="3"/>
  <c r="D11" i="29"/>
  <c r="C53" i="18" l="1"/>
  <c r="C54" i="18"/>
  <c r="C55" i="18"/>
  <c r="C56" i="18"/>
  <c r="C58" i="18"/>
  <c r="C60" i="18"/>
  <c r="D16" i="3"/>
  <c r="D17" i="3"/>
  <c r="D26" i="3"/>
  <c r="E15" i="8"/>
  <c r="C42" i="37"/>
  <c r="E10" i="8"/>
  <c r="D8" i="37" l="1"/>
  <c r="D9" i="37"/>
  <c r="D10" i="37"/>
  <c r="D11" i="37"/>
  <c r="D12" i="37"/>
  <c r="D14" i="37"/>
  <c r="D15" i="37"/>
  <c r="D18" i="37"/>
  <c r="D19" i="37"/>
  <c r="D21" i="37"/>
  <c r="D25" i="37"/>
  <c r="D26" i="37"/>
  <c r="D27" i="37"/>
  <c r="D30" i="37"/>
  <c r="D31" i="37"/>
  <c r="D32" i="37"/>
  <c r="D33" i="37"/>
  <c r="D34" i="37"/>
  <c r="D35" i="37"/>
  <c r="D39" i="37"/>
  <c r="D40" i="37"/>
  <c r="D41" i="37"/>
  <c r="E9" i="8"/>
  <c r="E17" i="8"/>
  <c r="G14" i="17"/>
  <c r="G15" i="17"/>
  <c r="G18" i="17"/>
  <c r="G22" i="17"/>
  <c r="G24" i="17"/>
  <c r="G27" i="17"/>
  <c r="G33" i="17"/>
  <c r="G11" i="17"/>
  <c r="G13" i="17"/>
  <c r="G19" i="17"/>
  <c r="G21" i="17"/>
  <c r="G28" i="17"/>
  <c r="G30" i="17"/>
  <c r="G31" i="17"/>
  <c r="C35" i="17"/>
  <c r="G12" i="17"/>
  <c r="G16" i="17"/>
  <c r="G20" i="17"/>
  <c r="G25" i="17"/>
  <c r="D42" i="37" l="1"/>
  <c r="G26" i="17"/>
  <c r="G17" i="17"/>
  <c r="E35" i="17"/>
  <c r="G32" i="17"/>
  <c r="D35" i="17"/>
  <c r="G9" i="17"/>
  <c r="M10" i="38"/>
  <c r="N9" i="38"/>
  <c r="N8" i="38"/>
  <c r="J9" i="27"/>
  <c r="J11" i="27"/>
  <c r="J14" i="27"/>
  <c r="J16" i="27"/>
  <c r="I27" i="26"/>
  <c r="J25" i="26"/>
  <c r="J25" i="27" l="1"/>
  <c r="J27" i="26"/>
  <c r="G35" i="17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7" i="40" l="1"/>
  <c r="D41" i="40"/>
  <c r="D40" i="40"/>
  <c r="D39" i="40"/>
  <c r="D38" i="40"/>
  <c r="D37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49" i="40"/>
  <c r="K10" i="38" l="1"/>
  <c r="D13" i="9" l="1"/>
  <c r="H10" i="9" s="1"/>
  <c r="D11" i="9"/>
  <c r="H12" i="9" s="1"/>
  <c r="D8" i="39" l="1"/>
  <c r="D10" i="39" s="1"/>
  <c r="I10" i="38"/>
  <c r="D10" i="42"/>
  <c r="C11" i="42"/>
  <c r="B11" i="42"/>
  <c r="J10" i="38" l="1"/>
  <c r="B25" i="18" l="1"/>
  <c r="H10" i="38" l="1"/>
  <c r="D15" i="3" l="1"/>
  <c r="D14" i="3"/>
  <c r="D13" i="3"/>
  <c r="D12" i="3"/>
  <c r="D11" i="3"/>
  <c r="D10" i="3"/>
  <c r="H44" i="19" l="1"/>
  <c r="P44" i="19"/>
  <c r="I44" i="19"/>
  <c r="J44" i="19"/>
  <c r="O44" i="19"/>
  <c r="N44" i="19"/>
  <c r="G44" i="19"/>
  <c r="F44" i="19"/>
  <c r="M44" i="19"/>
  <c r="E44" i="19"/>
  <c r="L44" i="19"/>
  <c r="D44" i="19"/>
  <c r="K44" i="19"/>
  <c r="C44" i="19"/>
  <c r="B44" i="19"/>
  <c r="E11" i="8"/>
  <c r="E12" i="8"/>
  <c r="E13" i="8"/>
  <c r="E14" i="8"/>
  <c r="E18" i="8"/>
  <c r="E16" i="8"/>
  <c r="C25" i="18" l="1"/>
  <c r="D25" i="18"/>
  <c r="E25" i="18"/>
  <c r="F25" i="18" l="1"/>
  <c r="B62" i="18" s="1"/>
  <c r="D9" i="42"/>
  <c r="B63" i="18" l="1"/>
  <c r="B64" i="18"/>
  <c r="B65" i="18"/>
  <c r="Q33" i="19"/>
  <c r="C11" i="43" l="1"/>
  <c r="B11" i="43"/>
  <c r="D10" i="43"/>
  <c r="D9" i="43"/>
  <c r="D8" i="42"/>
  <c r="D11" i="42" s="1"/>
  <c r="C11" i="29"/>
  <c r="D14" i="9"/>
  <c r="H7" i="9" s="1"/>
  <c r="D9" i="40"/>
  <c r="D49" i="40" s="1"/>
  <c r="Q42" i="19"/>
  <c r="Q41" i="19"/>
  <c r="Q40" i="19"/>
  <c r="Q39" i="19"/>
  <c r="Q38" i="19"/>
  <c r="Q37" i="19"/>
  <c r="Q29" i="19"/>
  <c r="Q28" i="19"/>
  <c r="Q27" i="19"/>
  <c r="Q26" i="19"/>
  <c r="Q25" i="19"/>
  <c r="D11" i="43" l="1"/>
  <c r="D15" i="9"/>
  <c r="E12" i="9" s="1"/>
  <c r="E9" i="9"/>
  <c r="Q32" i="19"/>
  <c r="E8" i="9" l="1"/>
  <c r="G10" i="38"/>
  <c r="F10" i="38"/>
  <c r="E10" i="38"/>
  <c r="D10" i="38"/>
  <c r="C10" i="38"/>
  <c r="B10" i="38"/>
  <c r="B11" i="29"/>
  <c r="C15" i="9"/>
  <c r="D9" i="3"/>
  <c r="D28" i="3" s="1"/>
  <c r="G55" i="6"/>
  <c r="H55" i="6" s="1"/>
  <c r="H51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3" i="19"/>
  <c r="F9" i="18"/>
  <c r="H52" i="6" l="1"/>
  <c r="H50" i="6"/>
  <c r="H54" i="6"/>
  <c r="Q44" i="19"/>
  <c r="H53" i="6"/>
  <c r="B15" i="9"/>
  <c r="E14" i="9" l="1"/>
  <c r="E15" i="9"/>
  <c r="E11" i="9"/>
  <c r="E10" i="9"/>
  <c r="E13" i="9"/>
</calcChain>
</file>

<file path=xl/sharedStrings.xml><?xml version="1.0" encoding="utf-8"?>
<sst xmlns="http://schemas.openxmlformats.org/spreadsheetml/2006/main" count="704" uniqueCount="336">
  <si>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</si>
  <si>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</si>
  <si>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</si>
  <si>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</si>
  <si>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</si>
  <si>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</si>
  <si>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</si>
  <si>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</si>
  <si>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</si>
  <si>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</si>
  <si>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</si>
  <si>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</si>
  <si>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</si>
  <si>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</si>
  <si>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</si>
  <si>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</si>
  <si>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</si>
  <si>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</si>
  <si>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</si>
  <si>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</si>
  <si>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</si>
  <si>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</si>
  <si>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</si>
  <si>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</si>
  <si>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</si>
  <si>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</si>
  <si>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</si>
  <si>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</si>
  <si>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</si>
  <si>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</si>
  <si>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</si>
  <si>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</si>
  <si>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</si>
  <si>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</si>
  <si>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</si>
  <si>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</si>
  <si>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</si>
  <si>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</si>
  <si>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</si>
  <si>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</si>
  <si>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</si>
  <si>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</si>
  <si>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</si>
  <si>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</si>
  <si>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</si>
  <si>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</si>
  <si>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</si>
  <si>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</si>
  <si>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</si>
  <si>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</si>
  <si>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</si>
  <si>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</si>
  <si>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</si>
  <si>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</si>
  <si>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</si>
  <si>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</si>
  <si>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</si>
  <si>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</si>
  <si>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</si>
  <si>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</si>
  <si>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</si>
  <si>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</si>
  <si>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</si>
  <si>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</si>
  <si>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</si>
  <si>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</si>
  <si>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</si>
  <si>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</si>
  <si>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</si>
  <si>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</si>
  <si>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</si>
  <si>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</si>
  <si>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</si>
  <si>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</si>
  <si>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</si>
  <si>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</si>
  <si>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</si>
  <si>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</si>
  <si>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</si>
  <si>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</si>
  <si>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</si>
  <si>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</si>
  <si>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</si>
  <si>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</si>
  <si>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</si>
  <si>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</si>
  <si>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</si>
  <si>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</si>
  <si>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</si>
  <si>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</si>
  <si>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</si>
  <si>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</si>
  <si>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</si>
  <si>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</si>
  <si>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</si>
  <si>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</si>
  <si>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</si>
  <si>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</si>
  <si>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</si>
  <si>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</si>
  <si>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</si>
  <si>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</si>
  <si>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</si>
  <si>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</si>
  <si>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</si>
  <si>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</si>
  <si>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</si>
  <si>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</si>
  <si>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</si>
  <si>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</si>
  <si>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</si>
  <si>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</si>
  <si>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</si>
  <si>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</si>
  <si>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</si>
  <si>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</si>
  <si>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</si>
  <si>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</si>
  <si>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</si>
  <si>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</si>
  <si>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</si>
  <si>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</si>
  <si>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</si>
  <si>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</si>
  <si>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</si>
  <si>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</si>
  <si>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</si>
  <si>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</si>
  <si>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</si>
  <si>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</si>
  <si>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</si>
  <si>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</si>
  <si>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</si>
  <si>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</si>
  <si>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</si>
  <si>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</si>
  <si>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</si>
  <si>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</si>
  <si>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</si>
  <si>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</si>
  <si>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</si>
  <si>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</si>
  <si>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</si>
  <si>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</si>
  <si>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</si>
  <si>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</si>
  <si>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</si>
  <si>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</si>
  <si>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</si>
  <si>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</si>
  <si>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</si>
  <si>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</si>
  <si>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</si>
  <si>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</si>
  <si>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</si>
  <si>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</si>
  <si>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</si>
  <si>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</si>
  <si>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</si>
  <si>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</si>
  <si>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</si>
  <si>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</si>
  <si>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</si>
  <si>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</si>
  <si>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</si>
  <si>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</si>
  <si>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</si>
  <si>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</si>
  <si>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</si>
  <si>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</si>
  <si>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</si>
  <si>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</si>
  <si>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</si>
  <si>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</si>
  <si>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</si>
  <si>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</si>
  <si>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</si>
  <si>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</si>
  <si>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</si>
  <si>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</si>
  <si>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</si>
  <si>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</si>
  <si>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</si>
  <si>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</si>
  <si>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</si>
  <si>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</si>
  <si>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</si>
  <si>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</si>
  <si>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</si>
  <si>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</si>
  <si>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</si>
  <si>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</si>
  <si>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</si>
  <si>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</si>
  <si>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</si>
  <si>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</si>
  <si>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</si>
  <si>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</si>
  <si>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</si>
  <si>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</si>
  <si>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</si>
  <si>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</si>
  <si>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</si>
  <si>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</si>
  <si>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</si>
  <si>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</si>
  <si>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</si>
  <si>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</si>
  <si>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</si>
  <si>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</si>
  <si>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</si>
  <si>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</si>
  <si>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</si>
  <si>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</si>
  <si>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</si>
  <si>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</si>
  <si>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</si>
  <si>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</si>
  <si>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</si>
  <si>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</si>
  <si>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</si>
  <si>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</si>
  <si>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</si>
  <si>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</si>
  <si>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</si>
  <si>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</si>
  <si>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</si>
  <si>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</si>
  <si>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</si>
  <si>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</si>
  <si>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</si>
  <si>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</si>
  <si>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</si>
  <si>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</si>
  <si>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</si>
  <si>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</si>
  <si>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</si>
  <si>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</si>
  <si>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</si>
  <si>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</si>
  <si>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</si>
  <si>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</si>
  <si>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</si>
  <si>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</si>
  <si>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</si>
  <si>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</si>
  <si>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</si>
  <si>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</si>
  <si>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</si>
  <si>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</si>
  <si>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</si>
  <si>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</si>
  <si>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</si>
  <si>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</si>
  <si>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</si>
  <si>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</si>
  <si>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</si>
  <si>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</si>
  <si>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</si>
  <si>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</si>
  <si>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</si>
  <si>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</si>
  <si>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</si>
  <si>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</si>
  <si>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</si>
  <si>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</si>
  <si>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</si>
  <si>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DICIEMBRE</t>
  </si>
  <si>
    <t>NOVIEMBRE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</si>
  <si>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</si>
  <si>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</si>
  <si>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</si>
  <si>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</si>
  <si>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</si>
  <si>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</si>
  <si>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</si>
  <si>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</si>
  <si>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</si>
  <si>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</si>
  <si>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HERIDA DE BALA</t>
  </si>
  <si>
    <t>PUNO</t>
  </si>
  <si>
    <t>TRABAJADOR INDEPENDIENTE</t>
  </si>
  <si>
    <t>INCENDIOS</t>
  </si>
  <si>
    <t>MOQUEGUA</t>
  </si>
  <si>
    <t>PASCO</t>
  </si>
  <si>
    <t>PIURA</t>
  </si>
  <si>
    <t>TACNA</t>
  </si>
  <si>
    <t>UCAYALI</t>
  </si>
  <si>
    <t>TUMBES</t>
  </si>
  <si>
    <t>CONTACTO CON SUSTANCIAS U OBJETOS MUY FRÍOS</t>
  </si>
  <si>
    <t>OTRAS MÁQUINAS NO CLASIFICADAS BAJO OTROS EPÍGRAFES</t>
  </si>
  <si>
    <t>Total</t>
  </si>
  <si>
    <t>ANEXO N° 12</t>
  </si>
  <si>
    <t xml:space="preserve"> ANEXO N° 13</t>
  </si>
  <si>
    <t>ANEXO N° 17</t>
  </si>
  <si>
    <t>TIPO DE NOTIFICACIONES, SEGÚN REGIÓN (SEDE DE LA EMPRESA)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</si>
  <si>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</si>
  <si>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</si>
  <si>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</si>
  <si>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</si>
  <si>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</si>
  <si>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</si>
  <si>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</si>
  <si>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</si>
  <si>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</si>
  <si>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</si>
  <si>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</si>
  <si>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</si>
  <si>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</si>
  <si>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</si>
  <si>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</si>
  <si>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</si>
  <si>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AMAZONAS</t>
  </si>
  <si>
    <t>MEDIOS DE TRANSPORTE POR VÍA FÉRREA</t>
  </si>
  <si>
    <t>INSTALACIONES ELÉCTRICAS,INCLUIDOS LOS MOTORES ELÉCTRICOS PERO CON EXCLUSIÓN DE LAS HERRAMIENTAS ELÉCTRICAS MANUALES</t>
  </si>
  <si>
    <t>RECIPIENTES DE PRESIÓN</t>
  </si>
  <si>
    <t>INTOXICACIONES POR PLAGUICIDAS</t>
  </si>
  <si>
    <t>MADRE DE DIOS</t>
  </si>
  <si>
    <t>SAN MARTIN</t>
  </si>
  <si>
    <t>EXPOSICIÓN A RADIACIONES IONIZANTES</t>
  </si>
  <si>
    <t>GENERADORES DE ENERGÍA, EXCEPTO MOTORES ELÉCTRICOS</t>
  </si>
  <si>
    <t>EXPLOSIVOS</t>
  </si>
  <si>
    <t>CHOQUE DE VEHÍCULOS DE TRABAJO</t>
  </si>
  <si>
    <t>DERRAME, ESCAPES, FUGAS DE MATERIALES PELIGROSOS (Corrrosivos, Reactivos, Explosivos, Tóxicos, Inflamable, Biológicos patógenos)</t>
  </si>
  <si>
    <t>ENERO  2025</t>
  </si>
  <si>
    <t>ENERO 2025</t>
  </si>
  <si>
    <t>2025</t>
  </si>
  <si>
    <t>ABC</t>
  </si>
  <si>
    <t>AB</t>
  </si>
  <si>
    <t>EXPOSICIÓN AL FRÍO (DE LA ATMÓSFERA O DEL AMBIENTE DE TRABAJO)</t>
  </si>
  <si>
    <t>MÁQUINAS AGRÍCOLAS</t>
  </si>
  <si>
    <t>SISTEMAS DE TRANSMISIÓN</t>
  </si>
  <si>
    <t>APARATO DIGESTIVO EN GENERAL</t>
  </si>
  <si>
    <t xml:space="preserve">UBICACIONES MÚLTIPLES, COMPROMISO DE DOS O MAS ZONAS AFECTADAS </t>
  </si>
  <si>
    <t>ENFERMEDADES PROFESIONALES CAUSADAS POR AGENTES QUÍMICOS</t>
  </si>
  <si>
    <t>NEUMOCONIOSIS DEBIDA A POLVO DE SÍLICE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</si>
</sst>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sz val="7"/>
      <name val="Omnes Medium"/>
    </font>
    <font>
      <b/>
      <sz val="8"/>
      <name val="Omnes Medium"/>
    </font>
    <font>
      <b/>
      <sz val="7"/>
      <name val="Omnes Medium"/>
    </font>
    <font>
      <b/>
      <sz val="8"/>
      <color theme="0"/>
      <name val="Omnes"/>
    </font>
    <font>
      <sz val="8"/>
      <color theme="0"/>
      <name val="Omnes"/>
    </font>
    <font>
      <b/>
      <sz val="10"/>
      <color theme="0"/>
      <name val="Helvetica Condensed"/>
      <family val="2"/>
    </font>
    <font>
      <sz val="8"/>
      <color theme="0"/>
      <name val="Helvetica Condensed"/>
      <family val="2"/>
    </font>
    <font>
      <b/>
      <sz val="12"/>
      <color theme="0"/>
      <name val="Helvetica Condensed"/>
      <family val="2"/>
    </font>
    <font>
      <sz val="7"/>
      <color theme="0"/>
      <name val="Omnes Medium"/>
      <family val="3"/>
    </font>
    <font>
      <sz val="12"/>
      <color theme="0"/>
      <name val="Helvetica Condensed"/>
      <family val="2"/>
    </font>
    <font>
      <sz val="10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5" fillId="0" borderId="0"/>
  </cellStyleXfs>
  <cellXfs count="35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10" fontId="45" fillId="0" borderId="0" xfId="1" applyNumberFormat="1" applyFont="1" applyBorder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0" fontId="45" fillId="0" borderId="0" xfId="1" applyNumberFormat="1" applyFont="1" applyAlignment="1">
      <alignment vertical="center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6" fillId="0" borderId="0" xfId="10" applyFont="1"/>
    <xf numFmtId="0" fontId="76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0" fillId="0" borderId="0" xfId="0" applyFont="1" applyAlignment="1">
      <alignment vertical="center"/>
    </xf>
    <xf numFmtId="0" fontId="80" fillId="0" borderId="0" xfId="0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0" fontId="81" fillId="0" borderId="0" xfId="0" applyFont="1" applyAlignment="1">
      <alignment vertical="center"/>
    </xf>
    <xf numFmtId="164" fontId="81" fillId="0" borderId="0" xfId="0" applyNumberFormat="1" applyFont="1" applyAlignment="1">
      <alignment vertical="center"/>
    </xf>
    <xf numFmtId="164" fontId="82" fillId="0" borderId="0" xfId="0" applyNumberFormat="1" applyFont="1" applyAlignment="1">
      <alignment vertical="center"/>
    </xf>
    <xf numFmtId="0" fontId="80" fillId="0" borderId="0" xfId="0" applyFont="1"/>
    <xf numFmtId="164" fontId="80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3" fillId="0" borderId="0" xfId="0" applyFont="1" applyAlignment="1">
      <alignment vertical="center"/>
    </xf>
    <xf numFmtId="164" fontId="80" fillId="0" borderId="0" xfId="0" applyNumberFormat="1" applyFont="1" applyAlignment="1">
      <alignment horizontal="left"/>
    </xf>
    <xf numFmtId="0" fontId="83" fillId="0" borderId="0" xfId="0" applyFont="1" applyAlignment="1">
      <alignment horizontal="center" vertical="top"/>
    </xf>
    <xf numFmtId="0" fontId="80" fillId="0" borderId="0" xfId="0" applyFont="1" applyAlignment="1">
      <alignment horizontal="left" vertical="center"/>
    </xf>
    <xf numFmtId="164" fontId="80" fillId="0" borderId="0" xfId="0" applyNumberFormat="1" applyFont="1" applyAlignment="1">
      <alignment horizontal="left" vertical="center"/>
    </xf>
    <xf numFmtId="0" fontId="80" fillId="0" borderId="0" xfId="8" applyFont="1" applyAlignment="1">
      <alignment vertical="center"/>
    </xf>
    <xf numFmtId="0" fontId="83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4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5" fillId="7" borderId="0" xfId="0" applyNumberFormat="1" applyFont="1" applyFill="1" applyAlignment="1">
      <alignment horizontal="center" vertical="center"/>
    </xf>
    <xf numFmtId="164" fontId="85" fillId="7" borderId="0" xfId="8" applyNumberFormat="1" applyFont="1" applyFill="1" applyAlignment="1">
      <alignment horizontal="right" vertical="center" wrapText="1" indent="4"/>
    </xf>
    <xf numFmtId="168" fontId="85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6" fillId="0" borderId="0" xfId="2" applyNumberFormat="1" applyFont="1" applyAlignment="1">
      <alignment horizontal="right" vertical="center" wrapText="1" indent="1"/>
    </xf>
    <xf numFmtId="164" fontId="87" fillId="0" borderId="0" xfId="2" applyNumberFormat="1" applyFont="1" applyAlignment="1">
      <alignment horizontal="right" vertical="center" wrapText="1" indent="2"/>
    </xf>
    <xf numFmtId="164" fontId="88" fillId="0" borderId="0" xfId="2" applyNumberFormat="1" applyFont="1" applyAlignment="1">
      <alignment horizontal="right" vertical="center" wrapText="1" indent="1"/>
    </xf>
    <xf numFmtId="164" fontId="89" fillId="8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0" fontId="90" fillId="8" borderId="0" xfId="0" applyFont="1" applyFill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167" fontId="93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0" fontId="94" fillId="4" borderId="0" xfId="0" applyFont="1" applyFill="1" applyAlignment="1">
      <alignment horizontal="left" vertical="center" wrapText="1" indent="1"/>
    </xf>
    <xf numFmtId="164" fontId="95" fillId="0" borderId="0" xfId="2" applyNumberFormat="1" applyFont="1" applyAlignment="1">
      <alignment horizontal="right" vertical="center" wrapText="1" indent="2"/>
    </xf>
    <xf numFmtId="164" fontId="84" fillId="0" borderId="0" xfId="2" applyNumberFormat="1" applyFont="1" applyAlignment="1">
      <alignment horizontal="right" vertical="center" wrapText="1" indent="1"/>
    </xf>
    <xf numFmtId="164" fontId="96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2"/>
    </xf>
    <xf numFmtId="164" fontId="94" fillId="0" borderId="0" xfId="2" applyNumberFormat="1" applyFont="1" applyAlignment="1">
      <alignment horizontal="right" vertical="center" wrapText="1" indent="2"/>
    </xf>
    <xf numFmtId="164" fontId="97" fillId="8" borderId="0" xfId="0" applyNumberFormat="1" applyFont="1" applyFill="1" applyAlignment="1">
      <alignment vertical="center"/>
    </xf>
    <xf numFmtId="164" fontId="98" fillId="8" borderId="0" xfId="0" applyNumberFormat="1" applyFont="1" applyFill="1" applyAlignment="1">
      <alignment vertical="center"/>
    </xf>
    <xf numFmtId="164" fontId="98" fillId="8" borderId="0" xfId="2" applyNumberFormat="1" applyFont="1" applyFill="1" applyAlignment="1">
      <alignment vertical="center" wrapText="1"/>
    </xf>
    <xf numFmtId="0" fontId="98" fillId="8" borderId="0" xfId="6" applyFont="1" applyFill="1" applyAlignment="1">
      <alignment vertical="center"/>
    </xf>
    <xf numFmtId="10" fontId="98" fillId="8" borderId="0" xfId="1" applyNumberFormat="1" applyFont="1" applyFill="1" applyBorder="1" applyAlignment="1">
      <alignment vertical="center"/>
    </xf>
    <xf numFmtId="164" fontId="98" fillId="8" borderId="0" xfId="6" applyNumberFormat="1" applyFont="1" applyFill="1" applyAlignment="1">
      <alignment vertical="center"/>
    </xf>
    <xf numFmtId="0" fontId="97" fillId="8" borderId="0" xfId="0" applyFont="1" applyFill="1" applyAlignment="1">
      <alignment horizontal="center" vertical="center" wrapText="1"/>
    </xf>
    <xf numFmtId="164" fontId="89" fillId="0" borderId="0" xfId="0" applyNumberFormat="1" applyFont="1" applyAlignment="1">
      <alignment vertical="center"/>
    </xf>
    <xf numFmtId="164" fontId="99" fillId="0" borderId="0" xfId="0" applyNumberFormat="1" applyFont="1" applyAlignment="1">
      <alignment vertical="center"/>
    </xf>
    <xf numFmtId="0" fontId="100" fillId="8" borderId="0" xfId="0" applyFont="1" applyFill="1" applyAlignment="1">
      <alignment vertical="center"/>
    </xf>
    <xf numFmtId="0" fontId="101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102" fillId="8" borderId="0" xfId="0" applyFont="1" applyFill="1" applyAlignment="1">
      <alignment horizontal="left" vertical="center" indent="1"/>
    </xf>
    <xf numFmtId="49" fontId="102" fillId="8" borderId="0" xfId="0" applyNumberFormat="1" applyFont="1" applyFill="1" applyAlignment="1">
      <alignment horizontal="left" vertical="center" wrapText="1" indent="1"/>
    </xf>
    <xf numFmtId="0" fontId="89" fillId="8" borderId="0" xfId="0" applyFont="1" applyFill="1" applyAlignment="1">
      <alignment vertical="center"/>
    </xf>
    <xf numFmtId="0" fontId="103" fillId="0" borderId="0" xfId="0" applyFont="1" applyAlignment="1">
      <alignment vertical="center"/>
    </xf>
    <xf numFmtId="0" fontId="89" fillId="8" borderId="0" xfId="0" applyFont="1" applyFill="1" applyAlignment="1">
      <alignment vertical="top"/>
    </xf>
    <xf numFmtId="0" fontId="103" fillId="8" borderId="0" xfId="0" applyFont="1" applyFill="1" applyAlignment="1">
      <alignment vertical="center"/>
    </xf>
    <xf numFmtId="164" fontId="104" fillId="0" borderId="0" xfId="0" applyNumberFormat="1" applyFont="1" applyAlignment="1">
      <alignment vertical="center"/>
    </xf>
    <xf numFmtId="164" fontId="105" fillId="0" borderId="0" xfId="0" applyNumberFormat="1" applyFont="1" applyAlignment="1">
      <alignment horizontal="left" vertical="center"/>
    </xf>
    <xf numFmtId="164" fontId="105" fillId="0" borderId="0" xfId="0" applyNumberFormat="1" applyFont="1" applyAlignment="1">
      <alignment vertical="center"/>
    </xf>
    <xf numFmtId="164" fontId="106" fillId="0" borderId="0" xfId="0" applyNumberFormat="1" applyFont="1" applyAlignment="1">
      <alignment horizontal="left" vertical="center"/>
    </xf>
    <xf numFmtId="164" fontId="106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0" fillId="0" borderId="0" xfId="0" quotePrefix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1" fillId="0" borderId="0" xfId="0" quotePrefix="1" applyNumberFormat="1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164" fontId="80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0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79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49" fontId="80" fillId="0" borderId="0" xfId="0" quotePrefix="1" applyNumberFormat="1" applyFont="1" applyAlignment="1">
      <alignment horizontal="center" vertical="top" wrapText="1"/>
    </xf>
    <xf numFmtId="49" fontId="80" fillId="0" borderId="0" xfId="0" quotePrefix="1" applyNumberFormat="1" applyFont="1" applyAlignment="1">
      <alignment horizontal="center" vertical="top"/>
    </xf>
    <xf numFmtId="49" fontId="80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0" fillId="0" borderId="0" xfId="8" applyFont="1" applyAlignment="1">
      <alignment horizontal="center" vertical="center"/>
    </xf>
    <xf numFmtId="0" fontId="80" fillId="0" borderId="0" xfId="8" applyFont="1" applyAlignment="1">
      <alignment horizontal="center" vertical="center" wrapText="1"/>
    </xf>
    <xf numFmtId="49" fontId="80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ENERO   2025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9648927230061097"/>
                  <c:y val="9.33597187343042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30463868189725"/>
                      <c:h val="0.182858061275740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23456298506038362"/>
                  <c:y val="4.19187787610908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26442162632554"/>
                      <c:h val="0.191498415554063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44475800298651691"/>
                  <c:y val="-6.7786840783525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89721834124"/>
                      <c:h val="0.2044157630372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5926354790212575"/>
                  <c:y val="0.1151604218985433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601037086507"/>
                      <c:h val="0.14480308798610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19</c:v>
                </c:pt>
                <c:pt idx="1">
                  <c:v>3351</c:v>
                </c:pt>
                <c:pt idx="2">
                  <c:v>29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ENERO   2025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7.8376900479289899E-2"/>
                  <c:y val="7.5302021274755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1884096591134"/>
                      <c:h val="0.1344770168874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1.9874750830901462E-2"/>
                  <c:y val="-2.4630531536060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06762738997122"/>
                      <c:h val="0.128751020764425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-0.12398140489852569"/>
                  <c:y val="-5.1530198501950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846131395"/>
                      <c:h val="0.227290162547536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8.1455386370203553E-2"/>
                  <c:y val="-0.1391974678661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869533724199486"/>
                      <c:h val="0.10601657709741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7.3463828751799604E-2"/>
                  <c:y val="-0.11098180720440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94024292154727"/>
                      <c:h val="8.49226455940678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8.3385999318069309E-2"/>
                  <c:y val="-3.36903221519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49497461963243"/>
                      <c:h val="0.1353660407820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4.0064481679497506E-2"/>
                  <c:y val="6.4355471681749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14241393993877"/>
                      <c:h val="0.12035923599598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8156685396565584E-2"/>
                  <c:y val="0.183383183104120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95175969741574"/>
                      <c:h val="0.14471644109424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20225588509044301"/>
                  <c:y val="0.17247575914144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51517661154588"/>
                      <c:h val="0.1116125460251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3109571155087632"/>
                  <c:y val="0.15465516062349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COMERCIO AL POR MAYOR Y AL POR MENOR; REPARACIÓN DE VEHÍCULOS AUTOMOTORES </c:v>
                </c:pt>
                <c:pt idx="3">
                  <c:v> TRANSPORTES, ALMACENAM. Y COMUN. </c:v>
                </c:pt>
                <c:pt idx="4">
                  <c:v> HOTELES Y RESTAURANTES </c:v>
                </c:pt>
                <c:pt idx="5">
                  <c:v> CONSTRUCCIÓN </c:v>
                </c:pt>
                <c:pt idx="6">
                  <c:v> EXPLOTACIÓN DE MINAS Y CANTERAS </c:v>
                </c:pt>
                <c:pt idx="7">
                  <c:v> OTRAS ACT.,SERV.COM.,SOC.Y PER. </c:v>
                </c:pt>
                <c:pt idx="8">
                  <c:v> ADM.PÚBLICA, PLANES DE SEG.,SOC.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681</c:v>
                </c:pt>
                <c:pt idx="1">
                  <c:v>530</c:v>
                </c:pt>
                <c:pt idx="2">
                  <c:v>427</c:v>
                </c:pt>
                <c:pt idx="3">
                  <c:v>362</c:v>
                </c:pt>
                <c:pt idx="4">
                  <c:v>284</c:v>
                </c:pt>
                <c:pt idx="5">
                  <c:v>259</c:v>
                </c:pt>
                <c:pt idx="6">
                  <c:v>208</c:v>
                </c:pt>
                <c:pt idx="7">
                  <c:v>198</c:v>
                </c:pt>
                <c:pt idx="8">
                  <c:v>180</c:v>
                </c:pt>
                <c:pt idx="9" formatCode="_(* #,##0_);_(* \(#,##0\);_(* &quot;-&quot;_);_(@_)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ENERO 2025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7</c:v>
                </c:pt>
                <c:pt idx="1">
                  <c:v>1642</c:v>
                </c:pt>
                <c:pt idx="2">
                  <c:v>16</c:v>
                </c:pt>
                <c:pt idx="3">
                  <c:v>10</c:v>
                </c:pt>
                <c:pt idx="4">
                  <c:v>20</c:v>
                </c:pt>
                <c:pt idx="5">
                  <c:v>886</c:v>
                </c:pt>
                <c:pt idx="6">
                  <c:v>75</c:v>
                </c:pt>
                <c:pt idx="7">
                  <c:v>110</c:v>
                </c:pt>
                <c:pt idx="8">
                  <c:v>2</c:v>
                </c:pt>
                <c:pt idx="9">
                  <c:v>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ENERO 2025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22629364171872468"/>
                  <c:y val="-3.406303286659010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0.10352838527877448"/>
                  <c:y val="-1.9835429108555386E-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47205158761926"/>
                      <c:h val="0.16576459569258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6.7789548268664124E-2"/>
                  <c:y val="-1.233252717252301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941723765473"/>
                      <c:h val="0.249362405851028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4898280646562281"/>
                  <c:y val="3.478304694392080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46608160653015"/>
                      <c:h val="0.14586992345773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15342943893123712"/>
                  <c:y val="8.990378565466518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127622800162"/>
                      <c:h val="0.15387955304166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3.5532069526747638E-2"/>
                  <c:y val="7.417014974298866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3185134780094"/>
                      <c:h val="0.131519889004603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1.6312605196032001E-2"/>
                  <c:y val="5.19219423855624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98852400885216"/>
                      <c:h val="0.159470533017145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0.11107093039925763"/>
                  <c:y val="3.728846272697635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58806147810875"/>
                      <c:h val="0.17619079282002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7.5936363498993673E-2"/>
                  <c:y val="-0.1539756198068846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28463529848742"/>
                      <c:h val="0.16306514669154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8.1469626185690341E-2"/>
                  <c:y val="-0.1249157573438741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78953871920768"/>
                      <c:h val="0.140218932999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rnd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RODILLA</c:v>
                </c:pt>
                <c:pt idx="2">
                  <c:v>OJOS (CON INCLUSIÓN DE LOS PÁRPADOS, LA ÓRBITA Y EL NERVIO ÓPTICO)</c:v>
                </c:pt>
                <c:pt idx="3">
                  <c:v>TOBILLO</c:v>
                </c:pt>
                <c:pt idx="4">
                  <c:v>CABEZA, UBICACIONES MÚLTIPLES</c:v>
                </c:pt>
                <c:pt idx="5">
                  <c:v>MANO (CON EXCEPCIÓN DE LOS DEDOS SOLOS)</c:v>
                </c:pt>
                <c:pt idx="6">
                  <c:v>UBICACIONES MÚLTIPLES, COMPROMISO DE DOS O MAS ZONAS AFECTADAS </c:v>
                </c:pt>
                <c:pt idx="7">
                  <c:v>REGIÓN LUMBOSACRA (COLUMNA VERTEBRAL Y MUSCULAR ADYACENTES)</c:v>
                </c:pt>
                <c:pt idx="8">
                  <c:v>PIE (CON EXCEPCIÓN DE LOS DEDOS)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582</c:v>
                </c:pt>
                <c:pt idx="1">
                  <c:v>233</c:v>
                </c:pt>
                <c:pt idx="2">
                  <c:v>231</c:v>
                </c:pt>
                <c:pt idx="3">
                  <c:v>220</c:v>
                </c:pt>
                <c:pt idx="4">
                  <c:v>215</c:v>
                </c:pt>
                <c:pt idx="5">
                  <c:v>201</c:v>
                </c:pt>
                <c:pt idx="6">
                  <c:v>190</c:v>
                </c:pt>
                <c:pt idx="7">
                  <c:v>160</c:v>
                </c:pt>
                <c:pt idx="8">
                  <c:v>147</c:v>
                </c:pt>
                <c:pt idx="9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ENERO 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'C-8'!$A$8:$A$26</c:f>
              <c:strCache>
                <c:ptCount val="19"/>
                <c:pt idx="1">
                  <c:v>CONTUSIONES</c:v>
                </c:pt>
                <c:pt idx="2">
                  <c:v>OTROS</c:v>
                </c:pt>
                <c:pt idx="3">
                  <c:v>TORCEDURAS Y ESGUINCES</c:v>
                </c:pt>
                <c:pt idx="4">
                  <c:v>TRAUMATISMOS INTERNOS</c:v>
                </c:pt>
                <c:pt idx="5">
                  <c:v>HERIDAS CORTANTES</c:v>
                </c:pt>
                <c:pt idx="6">
                  <c:v>FRACTURAS</c:v>
                </c:pt>
                <c:pt idx="7">
                  <c:v>CUERPO EXTRAÑO EN OJOS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HERIDAS PUNZANTES</c:v>
                </c:pt>
                <c:pt idx="11">
                  <c:v>HERIDA DE TEJIDOS</c:v>
                </c:pt>
                <c:pt idx="12">
                  <c:v>AMPUTACIONES</c:v>
                </c:pt>
                <c:pt idx="13">
                  <c:v>LUXACIONES</c:v>
                </c:pt>
                <c:pt idx="14">
                  <c:v>INTOXICACIONES</c:v>
                </c:pt>
                <c:pt idx="15">
                  <c:v>EFECTOS DE ELECTRICIDAD</c:v>
                </c:pt>
                <c:pt idx="16">
                  <c:v>HERIDA DE BALA</c:v>
                </c:pt>
                <c:pt idx="17">
                  <c:v>ESCORIACIONES</c:v>
                </c:pt>
                <c:pt idx="18">
                  <c:v>INTOXICACIONES POR PLAGUICIDAS</c:v>
                </c:pt>
              </c:strCache>
            </c:strRef>
          </c:cat>
          <c:val>
            <c:numRef>
              <c:f>'C-8'!$D$8:$D$26</c:f>
              <c:numCache>
                <c:formatCode>_(* #\ ##0_);_(* \(#\ ##0\);_(* "-"_);_(@_)</c:formatCode>
                <c:ptCount val="19"/>
                <c:pt idx="1">
                  <c:v>847</c:v>
                </c:pt>
                <c:pt idx="2">
                  <c:v>509</c:v>
                </c:pt>
                <c:pt idx="3">
                  <c:v>400</c:v>
                </c:pt>
                <c:pt idx="4">
                  <c:v>369</c:v>
                </c:pt>
                <c:pt idx="5">
                  <c:v>341</c:v>
                </c:pt>
                <c:pt idx="6">
                  <c:v>240</c:v>
                </c:pt>
                <c:pt idx="7">
                  <c:v>181</c:v>
                </c:pt>
                <c:pt idx="8">
                  <c:v>144</c:v>
                </c:pt>
                <c:pt idx="9">
                  <c:v>104</c:v>
                </c:pt>
                <c:pt idx="10">
                  <c:v>75</c:v>
                </c:pt>
                <c:pt idx="11">
                  <c:v>73</c:v>
                </c:pt>
                <c:pt idx="12">
                  <c:v>31</c:v>
                </c:pt>
                <c:pt idx="13">
                  <c:v>17</c:v>
                </c:pt>
                <c:pt idx="14">
                  <c:v>9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ENERO 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2674134864223752"/>
          <c:y val="1.974116913702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-6.6282069858600218E-2"/>
                  <c:y val="0.189221504358711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4.8878704584783224E-2"/>
                  <c:y val="-1.568303927576841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 rtl="0">
                    <a:defRPr lang="en-US" sz="400" b="0" i="0" u="none" strike="noStrike" kern="120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6.8914158363402422E-2"/>
                      <c:h val="0.117384962398081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4.7964066164430448E-2"/>
                  <c:y val="4.125367681870802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525498922436255E-2"/>
                      <c:h val="0.120607150959423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4.2349895867988444E-2"/>
                  <c:y val="8.728343457977007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47925275237779E-2"/>
                      <c:h val="0.145351693106810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4.665878311033822E-2"/>
                  <c:y val="4.4740771264875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4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742318832353772E-2"/>
                      <c:h val="0.146880316687487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3.7780550376403628E-3"/>
                  <c:y val="-5.091080141249817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042448796489699E-2"/>
                      <c:h val="0.131322788376018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4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19</c:v>
                </c:pt>
                <c:pt idx="1">
                  <c:v>2660</c:v>
                </c:pt>
                <c:pt idx="2">
                  <c:v>1</c:v>
                </c:pt>
                <c:pt idx="3">
                  <c:v>204</c:v>
                </c:pt>
                <c:pt idx="4">
                  <c:v>7</c:v>
                </c:pt>
                <c:pt idx="5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ENERO 2025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6.7672834288790173E-2"/>
                  <c:y val="-0.1701529572534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4199405665031"/>
                      <c:h val="0.148727076409157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7.7325032562759757E-2"/>
                  <c:y val="4.3967162885039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85028272703044"/>
                      <c:h val="0.209925104804766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1.880475249899154E-2"/>
                  <c:y val="7.245829971793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75675895834463"/>
                      <c:h val="0.138447947198134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-9.0604205617525746E-2"/>
                  <c:y val="-5.52929822204058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063943163949092"/>
                      <c:h val="0.112086042776067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3.4889608228183988E-2"/>
                  <c:y val="0.10897378443810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40219874529286"/>
                      <c:h val="0.1503609358392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4.3606036523661774E-2"/>
                  <c:y val="0.17044754778735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35665177932872"/>
                      <c:h val="0.11670206080340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5264890923631147"/>
                  <c:y val="0.1102031835736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88346970776526E-2"/>
                      <c:h val="0.126449595515664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10801015107560628"/>
                  <c:y val="-2.12662006564861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33332620380904"/>
                      <c:h val="0.152884217940714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18847493459775447"/>
                  <c:y val="-4.840526040524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177321963524477E-2"/>
                      <c:h val="8.9722554957569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'C-13'!$A$7:$A$10</c:f>
              <c:strCache>
                <c:ptCount val="4"/>
                <c:pt idx="0">
                  <c:v>CHOQUE DE VEHÍCULOS DE TRABAJO</c:v>
                </c:pt>
                <c:pt idx="1">
                  <c:v>DERRAME, ESCAPES, FUGAS DE MATERIALES PELIGROSOS (Corrrosivos, Reactivos, Explosivos, Tóxicos, Inflamable, Biológicos patógenos)</c:v>
                </c:pt>
                <c:pt idx="2">
                  <c:v>INCENDIOS</c:v>
                </c:pt>
                <c:pt idx="3">
                  <c:v>OTROS</c:v>
                </c:pt>
              </c:strCache>
            </c:strRef>
          </c:cat>
          <c:val>
            <c:numRef>
              <c:f>'C-13'!$B$7:$B$10</c:f>
              <c:numCache>
                <c:formatCode>_(* #,##0_);_(* \(#,##0\);_(* "-"_);_(@_)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84077</xdr:colOff>
      <xdr:row>26</xdr:row>
      <xdr:rowOff>112700</xdr:rowOff>
    </xdr:from>
    <xdr:to>
      <xdr:col>5</xdr:col>
      <xdr:colOff>588838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882136</xdr:colOff>
      <xdr:row>49</xdr:row>
      <xdr:rowOff>88205</xdr:rowOff>
    </xdr:from>
    <xdr:to>
      <xdr:col>2</xdr:col>
      <xdr:colOff>48519</xdr:colOff>
      <xdr:row>57</xdr:row>
      <xdr:rowOff>38198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29</xdr:row>
      <xdr:rowOff>76200</xdr:rowOff>
    </xdr:from>
    <xdr:to>
      <xdr:col>3</xdr:col>
      <xdr:colOff>379347</xdr:colOff>
      <xdr:row>45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72886</xdr:colOff>
      <xdr:row>15</xdr:row>
      <xdr:rowOff>59634</xdr:rowOff>
    </xdr:from>
    <xdr:to>
      <xdr:col>4</xdr:col>
      <xdr:colOff>728869</xdr:colOff>
      <xdr:row>29</xdr:row>
      <xdr:rowOff>79513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372717</xdr:colOff>
      <xdr:row>12</xdr:row>
      <xdr:rowOff>194960</xdr:rowOff>
    </xdr:from>
    <xdr:to>
      <xdr:col>3</xdr:col>
      <xdr:colOff>993913</xdr:colOff>
      <xdr:row>28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2"/>
  <sheetViews>
    <sheetView showGridLines="0" zoomScaleNormal="100" zoomScaleSheetLayoutView="110" workbookViewId="0">
      <selection activeCell="O13" sqref="O13"/>
    </sheetView>
  </sheetViews>
  <sheetFormatPr baseColWidth="10" defaultColWidth="11.44140625" defaultRowHeight="29.25" customHeight="1" x14ac:dyDescent="0.25"/>
  <cols>
    <col min="1" max="1" width="2.88671875" style="38" customWidth="1"/>
    <col min="2" max="2" width="19" style="38" customWidth="1"/>
    <col min="3" max="3" width="13.109375" style="38" customWidth="1"/>
    <col min="4" max="4" width="11.88671875" style="38" customWidth="1"/>
    <col min="5" max="5" width="12.109375" style="38" customWidth="1"/>
    <col min="6" max="6" width="15" style="38" customWidth="1"/>
    <col min="7" max="7" width="15.6640625" style="38" customWidth="1"/>
    <col min="8" max="8" width="2" style="38" customWidth="1"/>
    <col min="9" max="9" width="1.88671875" style="38" customWidth="1"/>
    <col min="10" max="10" width="7.44140625" style="38" customWidth="1"/>
    <col min="11" max="11" width="10.5546875" style="38" customWidth="1"/>
    <col min="12" max="12" width="11.6640625" style="38" bestFit="1" customWidth="1"/>
    <col min="13" max="13" width="5.109375" style="38" customWidth="1"/>
    <col min="14" max="17" width="6.6640625" style="38" customWidth="1"/>
    <col min="18" max="16384" width="11.44140625" style="38"/>
  </cols>
  <sheetData>
    <row r="1" spans="1:18" ht="13.5" customHeight="1" x14ac:dyDescent="0.25">
      <c r="A1" s="210"/>
      <c r="B1" s="285" t="s">
        <v>147</v>
      </c>
      <c r="C1" s="285"/>
      <c r="D1" s="285"/>
      <c r="E1" s="285"/>
      <c r="F1" s="285"/>
      <c r="G1" s="285"/>
      <c r="H1" s="210"/>
      <c r="I1" s="37"/>
    </row>
    <row r="2" spans="1:18" ht="13.5" customHeight="1" x14ac:dyDescent="0.25">
      <c r="A2" s="210"/>
      <c r="B2" s="210" t="s">
        <v>82</v>
      </c>
      <c r="C2" s="210"/>
      <c r="D2" s="210"/>
      <c r="E2" s="210"/>
      <c r="F2" s="210"/>
      <c r="G2" s="210"/>
      <c r="H2" s="210"/>
      <c r="J2" s="38" t="s">
        <v>150</v>
      </c>
    </row>
    <row r="3" spans="1:18" s="39" customFormat="1" ht="13.5" customHeight="1" x14ac:dyDescent="0.25">
      <c r="A3" s="286" t="s">
        <v>296</v>
      </c>
      <c r="B3" s="286"/>
      <c r="C3" s="286"/>
      <c r="D3" s="286"/>
      <c r="E3" s="286"/>
      <c r="F3" s="286"/>
      <c r="G3" s="286"/>
      <c r="H3" s="286"/>
      <c r="I3" s="38"/>
      <c r="J3" s="38"/>
      <c r="K3" s="38"/>
      <c r="L3" s="38"/>
    </row>
    <row r="4" spans="1:18" s="39" customFormat="1" ht="13.5" customHeight="1" x14ac:dyDescent="0.25">
      <c r="A4" s="210"/>
      <c r="B4" s="289" t="s">
        <v>324</v>
      </c>
      <c r="C4" s="289"/>
      <c r="D4" s="289"/>
      <c r="E4" s="289"/>
      <c r="F4" s="289"/>
      <c r="G4" s="289"/>
      <c r="H4" s="211"/>
      <c r="I4" s="38"/>
      <c r="J4" s="38"/>
      <c r="K4" s="38"/>
      <c r="L4" s="38"/>
    </row>
    <row r="5" spans="1:18" s="39" customFormat="1" ht="13.5" customHeight="1" x14ac:dyDescent="0.25">
      <c r="A5" s="46"/>
      <c r="B5" s="46"/>
      <c r="C5" s="227"/>
      <c r="D5" s="227"/>
      <c r="E5" s="227"/>
      <c r="F5" s="227"/>
      <c r="G5" s="46"/>
      <c r="H5" s="46"/>
      <c r="J5" s="38" t="s">
        <v>149</v>
      </c>
      <c r="K5" s="38"/>
      <c r="L5" s="38"/>
    </row>
    <row r="6" spans="1:18" s="39" customFormat="1" ht="15" customHeight="1" x14ac:dyDescent="0.25">
      <c r="B6" s="288" t="s">
        <v>162</v>
      </c>
      <c r="C6" s="287" t="s">
        <v>34</v>
      </c>
      <c r="D6" s="287"/>
      <c r="E6" s="287"/>
      <c r="F6" s="287"/>
      <c r="G6" s="288" t="s">
        <v>0</v>
      </c>
      <c r="I6" s="38"/>
      <c r="J6" s="149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5">
      <c r="B7" s="288"/>
      <c r="C7" s="53" t="s">
        <v>265</v>
      </c>
      <c r="D7" s="53" t="s">
        <v>29</v>
      </c>
      <c r="E7" s="53" t="s">
        <v>43</v>
      </c>
      <c r="F7" s="53" t="s">
        <v>31</v>
      </c>
      <c r="G7" s="288"/>
      <c r="I7" s="38"/>
      <c r="J7" s="149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5">
      <c r="B8" s="51"/>
      <c r="C8" s="63"/>
      <c r="D8" s="63"/>
      <c r="E8" s="63"/>
      <c r="F8" s="63"/>
      <c r="G8" s="141"/>
      <c r="H8" s="38"/>
      <c r="I8" s="38"/>
      <c r="J8" s="149"/>
      <c r="K8" s="154"/>
      <c r="L8" s="3"/>
      <c r="M8" s="2"/>
      <c r="N8" s="155"/>
      <c r="O8" s="155"/>
      <c r="P8" s="155"/>
      <c r="Q8" s="155"/>
      <c r="R8" s="2"/>
    </row>
    <row r="9" spans="1:18" s="39" customFormat="1" ht="12" customHeight="1" x14ac:dyDescent="0.25">
      <c r="B9" s="184" t="s">
        <v>312</v>
      </c>
      <c r="C9" s="197">
        <v>0</v>
      </c>
      <c r="D9" s="197">
        <v>0</v>
      </c>
      <c r="E9" s="197">
        <v>0</v>
      </c>
      <c r="F9" s="197">
        <v>0</v>
      </c>
      <c r="G9" s="200">
        <f t="shared" ref="G9:G33" si="0">SUM(C9:F9)</f>
        <v>0</v>
      </c>
      <c r="H9" s="38"/>
      <c r="J9" s="150"/>
      <c r="K9" s="3"/>
      <c r="L9" s="3"/>
      <c r="M9" s="2"/>
      <c r="N9" s="155"/>
      <c r="O9" s="155"/>
      <c r="P9" s="155"/>
      <c r="Q9" s="155"/>
      <c r="R9" s="2"/>
    </row>
    <row r="10" spans="1:18" s="39" customFormat="1" ht="12" customHeight="1" x14ac:dyDescent="0.25">
      <c r="B10" s="183" t="s">
        <v>297</v>
      </c>
      <c r="C10" s="197">
        <v>0</v>
      </c>
      <c r="D10" s="197">
        <v>106</v>
      </c>
      <c r="E10" s="197">
        <v>5</v>
      </c>
      <c r="F10" s="197">
        <v>0</v>
      </c>
      <c r="G10" s="200">
        <f t="shared" si="0"/>
        <v>111</v>
      </c>
      <c r="H10" s="38"/>
      <c r="I10" s="38"/>
      <c r="J10" s="150"/>
      <c r="K10" s="156"/>
      <c r="L10" s="3"/>
      <c r="M10" s="2"/>
      <c r="N10" s="155"/>
      <c r="O10" s="155"/>
      <c r="P10" s="155"/>
      <c r="Q10" s="155"/>
      <c r="R10" s="2"/>
    </row>
    <row r="11" spans="1:18" s="39" customFormat="1" ht="12" customHeight="1" x14ac:dyDescent="0.25">
      <c r="B11" s="183" t="s">
        <v>298</v>
      </c>
      <c r="C11" s="197">
        <v>0</v>
      </c>
      <c r="D11" s="197">
        <v>22</v>
      </c>
      <c r="E11" s="197">
        <v>0</v>
      </c>
      <c r="F11" s="197">
        <v>0</v>
      </c>
      <c r="G11" s="200">
        <f t="shared" si="0"/>
        <v>22</v>
      </c>
      <c r="H11" s="38"/>
      <c r="I11" s="38"/>
      <c r="J11" s="150"/>
      <c r="K11" s="3"/>
      <c r="L11" s="3"/>
      <c r="M11" s="2"/>
      <c r="N11" s="155"/>
      <c r="O11" s="155"/>
      <c r="P11" s="155"/>
      <c r="Q11" s="155"/>
      <c r="R11" s="2"/>
    </row>
    <row r="12" spans="1:18" s="39" customFormat="1" ht="12" customHeight="1" x14ac:dyDescent="0.25">
      <c r="B12" s="183" t="s">
        <v>299</v>
      </c>
      <c r="C12" s="197">
        <v>1</v>
      </c>
      <c r="D12" s="197">
        <v>277</v>
      </c>
      <c r="E12" s="197">
        <v>0</v>
      </c>
      <c r="F12" s="197">
        <v>0</v>
      </c>
      <c r="G12" s="200">
        <f t="shared" si="0"/>
        <v>278</v>
      </c>
      <c r="H12" s="38"/>
      <c r="I12" s="38"/>
      <c r="J12" s="150"/>
      <c r="K12" s="3"/>
      <c r="L12" s="3"/>
      <c r="M12" s="2"/>
      <c r="N12" s="155"/>
      <c r="O12" s="155"/>
      <c r="P12" s="155"/>
      <c r="Q12" s="155"/>
      <c r="R12" s="2"/>
    </row>
    <row r="13" spans="1:18" s="39" customFormat="1" ht="12" customHeight="1" x14ac:dyDescent="0.25">
      <c r="B13" s="183" t="s">
        <v>300</v>
      </c>
      <c r="C13" s="197">
        <v>1</v>
      </c>
      <c r="D13" s="197">
        <v>5</v>
      </c>
      <c r="E13" s="197">
        <v>0</v>
      </c>
      <c r="F13" s="197">
        <v>0</v>
      </c>
      <c r="G13" s="200">
        <f t="shared" si="0"/>
        <v>6</v>
      </c>
      <c r="H13" s="38"/>
      <c r="I13" s="38"/>
      <c r="J13" s="150"/>
      <c r="K13" s="3"/>
      <c r="L13" s="3"/>
      <c r="M13" s="2"/>
      <c r="N13" s="155"/>
      <c r="O13" s="155"/>
      <c r="P13" s="155"/>
      <c r="Q13" s="155"/>
      <c r="R13" s="2"/>
    </row>
    <row r="14" spans="1:18" s="39" customFormat="1" ht="12" customHeight="1" x14ac:dyDescent="0.25">
      <c r="B14" s="183" t="s">
        <v>301</v>
      </c>
      <c r="C14" s="197">
        <v>0</v>
      </c>
      <c r="D14" s="197">
        <v>10</v>
      </c>
      <c r="E14" s="197">
        <v>0</v>
      </c>
      <c r="F14" s="197">
        <v>0</v>
      </c>
      <c r="G14" s="200">
        <f t="shared" si="0"/>
        <v>10</v>
      </c>
      <c r="H14" s="38"/>
      <c r="I14" s="38"/>
      <c r="J14" s="150"/>
      <c r="K14" s="3"/>
      <c r="L14" s="3"/>
      <c r="M14" s="2"/>
      <c r="N14" s="155"/>
      <c r="O14" s="155"/>
      <c r="P14" s="155"/>
      <c r="Q14" s="155"/>
      <c r="R14" s="2"/>
    </row>
    <row r="15" spans="1:18" s="39" customFormat="1" ht="12" customHeight="1" x14ac:dyDescent="0.25">
      <c r="B15" s="183" t="s">
        <v>302</v>
      </c>
      <c r="C15" s="197">
        <v>3</v>
      </c>
      <c r="D15" s="197">
        <v>239</v>
      </c>
      <c r="E15" s="197">
        <v>1</v>
      </c>
      <c r="F15" s="197">
        <v>0</v>
      </c>
      <c r="G15" s="200">
        <f t="shared" si="0"/>
        <v>243</v>
      </c>
      <c r="H15" s="38"/>
      <c r="I15" s="38"/>
      <c r="J15" s="150"/>
      <c r="K15" s="3"/>
      <c r="L15" s="3"/>
      <c r="M15" s="2"/>
      <c r="N15" s="155"/>
      <c r="O15" s="155"/>
      <c r="P15" s="155"/>
      <c r="Q15" s="155"/>
      <c r="R15" s="2"/>
    </row>
    <row r="16" spans="1:18" s="39" customFormat="1" ht="12" customHeight="1" x14ac:dyDescent="0.25">
      <c r="B16" s="183" t="s">
        <v>303</v>
      </c>
      <c r="C16" s="197">
        <v>2</v>
      </c>
      <c r="D16" s="197">
        <v>7</v>
      </c>
      <c r="E16" s="197">
        <v>0</v>
      </c>
      <c r="F16" s="197">
        <v>0</v>
      </c>
      <c r="G16" s="200">
        <f t="shared" si="0"/>
        <v>9</v>
      </c>
      <c r="H16" s="38"/>
      <c r="I16" s="38"/>
      <c r="J16" s="150"/>
      <c r="K16" s="3"/>
      <c r="L16" s="3"/>
      <c r="M16" s="2"/>
      <c r="N16" s="155"/>
      <c r="O16" s="155"/>
      <c r="P16" s="155"/>
      <c r="Q16" s="155"/>
      <c r="R16" s="2"/>
    </row>
    <row r="17" spans="2:18" ht="12" customHeight="1" x14ac:dyDescent="0.25">
      <c r="B17" s="183" t="s">
        <v>304</v>
      </c>
      <c r="C17" s="197">
        <v>1</v>
      </c>
      <c r="D17" s="197">
        <v>12</v>
      </c>
      <c r="E17" s="197">
        <v>0</v>
      </c>
      <c r="F17" s="197">
        <v>0</v>
      </c>
      <c r="G17" s="200">
        <f t="shared" si="0"/>
        <v>13</v>
      </c>
      <c r="J17" s="150"/>
      <c r="K17" s="3"/>
      <c r="L17" s="3"/>
      <c r="M17" s="3"/>
      <c r="N17" s="155"/>
      <c r="O17" s="155"/>
      <c r="P17" s="155"/>
      <c r="Q17" s="155"/>
      <c r="R17" s="3"/>
    </row>
    <row r="18" spans="2:18" ht="12" customHeight="1" x14ac:dyDescent="0.25">
      <c r="B18" s="183" t="s">
        <v>305</v>
      </c>
      <c r="C18" s="197">
        <v>0</v>
      </c>
      <c r="D18" s="197">
        <v>3</v>
      </c>
      <c r="E18" s="197">
        <v>0</v>
      </c>
      <c r="F18" s="197">
        <v>0</v>
      </c>
      <c r="G18" s="200">
        <f t="shared" si="0"/>
        <v>3</v>
      </c>
      <c r="J18" s="150"/>
      <c r="K18" s="3"/>
      <c r="L18" s="3"/>
      <c r="M18" s="3"/>
      <c r="N18" s="155"/>
      <c r="O18" s="155"/>
      <c r="P18" s="155"/>
      <c r="Q18" s="155"/>
      <c r="R18" s="3"/>
    </row>
    <row r="19" spans="2:18" s="39" customFormat="1" ht="12" customHeight="1" x14ac:dyDescent="0.25">
      <c r="B19" s="183" t="s">
        <v>306</v>
      </c>
      <c r="C19" s="197">
        <v>0</v>
      </c>
      <c r="D19" s="197">
        <v>28</v>
      </c>
      <c r="E19" s="197">
        <v>1</v>
      </c>
      <c r="F19" s="197">
        <v>0</v>
      </c>
      <c r="G19" s="200">
        <f t="shared" si="0"/>
        <v>29</v>
      </c>
      <c r="H19" s="38"/>
      <c r="I19" s="38"/>
      <c r="J19" s="150"/>
      <c r="K19" s="3"/>
      <c r="L19" s="3"/>
      <c r="M19" s="2"/>
      <c r="N19" s="155"/>
      <c r="O19" s="155"/>
      <c r="P19" s="155"/>
      <c r="Q19" s="155"/>
      <c r="R19" s="2"/>
    </row>
    <row r="20" spans="2:18" s="39" customFormat="1" ht="12" customHeight="1" x14ac:dyDescent="0.25">
      <c r="B20" s="183" t="s">
        <v>307</v>
      </c>
      <c r="C20" s="197">
        <v>1</v>
      </c>
      <c r="D20" s="197">
        <v>39</v>
      </c>
      <c r="E20" s="197">
        <v>1</v>
      </c>
      <c r="F20" s="197">
        <v>0</v>
      </c>
      <c r="G20" s="200">
        <f t="shared" si="0"/>
        <v>41</v>
      </c>
      <c r="H20" s="38"/>
      <c r="I20" s="38"/>
      <c r="J20" s="150"/>
      <c r="K20" s="3"/>
      <c r="L20" s="3"/>
      <c r="M20" s="2"/>
      <c r="N20" s="155"/>
      <c r="O20" s="155"/>
      <c r="P20" s="155"/>
      <c r="Q20" s="155"/>
      <c r="R20" s="2"/>
    </row>
    <row r="21" spans="2:18" s="39" customFormat="1" ht="12" customHeight="1" x14ac:dyDescent="0.25">
      <c r="B21" s="183" t="s">
        <v>308</v>
      </c>
      <c r="C21" s="197">
        <v>1</v>
      </c>
      <c r="D21" s="197">
        <v>31</v>
      </c>
      <c r="E21" s="197">
        <v>1</v>
      </c>
      <c r="F21" s="197">
        <v>0</v>
      </c>
      <c r="G21" s="200">
        <f t="shared" si="0"/>
        <v>33</v>
      </c>
      <c r="H21" s="38"/>
      <c r="I21" s="38"/>
      <c r="J21" s="151"/>
      <c r="K21" s="3"/>
      <c r="L21" s="3"/>
      <c r="M21" s="2"/>
      <c r="N21" s="155"/>
      <c r="O21" s="155"/>
      <c r="P21" s="155"/>
      <c r="Q21" s="155"/>
      <c r="R21" s="2"/>
    </row>
    <row r="22" spans="2:18" s="39" customFormat="1" ht="12" customHeight="1" x14ac:dyDescent="0.25">
      <c r="B22" s="183" t="s">
        <v>309</v>
      </c>
      <c r="C22" s="197">
        <v>0</v>
      </c>
      <c r="D22" s="197">
        <v>8</v>
      </c>
      <c r="E22" s="197">
        <v>1</v>
      </c>
      <c r="F22" s="197">
        <v>0</v>
      </c>
      <c r="G22" s="200">
        <f t="shared" si="0"/>
        <v>9</v>
      </c>
      <c r="H22" s="38"/>
      <c r="I22" s="38"/>
      <c r="J22" s="150"/>
      <c r="K22" s="3"/>
      <c r="L22" s="3"/>
      <c r="M22" s="2"/>
      <c r="N22" s="155"/>
      <c r="O22" s="155"/>
      <c r="P22" s="155"/>
      <c r="Q22" s="155"/>
      <c r="R22" s="2"/>
    </row>
    <row r="23" spans="2:18" s="39" customFormat="1" ht="12" customHeight="1" x14ac:dyDescent="0.25">
      <c r="B23" s="183" t="s">
        <v>310</v>
      </c>
      <c r="C23" s="197">
        <v>3</v>
      </c>
      <c r="D23" s="197">
        <v>2427</v>
      </c>
      <c r="E23" s="197">
        <v>16</v>
      </c>
      <c r="F23" s="197">
        <v>5</v>
      </c>
      <c r="G23" s="200">
        <f t="shared" ref="G23" si="1">SUM(C23:F23)</f>
        <v>2451</v>
      </c>
      <c r="H23" s="38"/>
      <c r="I23" s="38"/>
      <c r="J23" s="150"/>
      <c r="K23" s="3"/>
      <c r="L23" s="3"/>
      <c r="M23" s="2"/>
      <c r="N23" s="155"/>
      <c r="O23" s="155"/>
      <c r="P23" s="155"/>
      <c r="Q23" s="155"/>
      <c r="R23" s="2"/>
    </row>
    <row r="24" spans="2:18" s="39" customFormat="1" ht="12" customHeight="1" x14ac:dyDescent="0.25">
      <c r="B24" s="183" t="s">
        <v>311</v>
      </c>
      <c r="C24" s="197">
        <v>0</v>
      </c>
      <c r="D24" s="197">
        <v>14</v>
      </c>
      <c r="E24" s="197">
        <v>0</v>
      </c>
      <c r="F24" s="197">
        <v>0</v>
      </c>
      <c r="G24" s="200">
        <f t="shared" si="0"/>
        <v>14</v>
      </c>
      <c r="H24" s="38"/>
      <c r="I24" s="38"/>
      <c r="J24" s="150"/>
      <c r="K24" s="3"/>
      <c r="L24" s="3"/>
      <c r="M24" s="2"/>
      <c r="N24" s="155"/>
      <c r="O24" s="155"/>
      <c r="P24" s="155"/>
      <c r="Q24" s="155"/>
      <c r="R24" s="2"/>
    </row>
    <row r="25" spans="2:18" s="39" customFormat="1" ht="12" customHeight="1" x14ac:dyDescent="0.25">
      <c r="B25" s="183" t="s">
        <v>317</v>
      </c>
      <c r="C25" s="197">
        <v>0</v>
      </c>
      <c r="D25" s="197">
        <v>0</v>
      </c>
      <c r="E25" s="197">
        <v>0</v>
      </c>
      <c r="F25" s="197">
        <v>0</v>
      </c>
      <c r="G25" s="200">
        <f t="shared" si="0"/>
        <v>0</v>
      </c>
      <c r="H25" s="38"/>
      <c r="I25" s="38"/>
      <c r="J25" s="150"/>
      <c r="K25" s="3"/>
      <c r="L25" s="3"/>
      <c r="M25" s="2"/>
      <c r="N25" s="155"/>
      <c r="O25" s="155"/>
      <c r="P25" s="155"/>
      <c r="Q25" s="155"/>
      <c r="R25" s="2"/>
    </row>
    <row r="26" spans="2:18" s="39" customFormat="1" ht="12" customHeight="1" x14ac:dyDescent="0.25">
      <c r="B26" s="183" t="s">
        <v>283</v>
      </c>
      <c r="C26" s="197">
        <v>0</v>
      </c>
      <c r="D26" s="197">
        <v>24</v>
      </c>
      <c r="E26" s="197">
        <v>0</v>
      </c>
      <c r="F26" s="197">
        <v>0</v>
      </c>
      <c r="G26" s="200">
        <f t="shared" si="0"/>
        <v>24</v>
      </c>
      <c r="H26" s="38"/>
      <c r="I26" s="38"/>
      <c r="J26" s="150"/>
      <c r="K26" s="3"/>
      <c r="L26" s="3"/>
      <c r="M26" s="2"/>
      <c r="N26" s="155"/>
      <c r="O26" s="155"/>
      <c r="P26" s="155"/>
      <c r="Q26" s="155"/>
      <c r="R26" s="2"/>
    </row>
    <row r="27" spans="2:18" s="39" customFormat="1" ht="12" customHeight="1" x14ac:dyDescent="0.25">
      <c r="B27" s="183" t="s">
        <v>284</v>
      </c>
      <c r="C27" s="197">
        <v>0</v>
      </c>
      <c r="D27" s="197">
        <v>38</v>
      </c>
      <c r="E27" s="197">
        <v>1</v>
      </c>
      <c r="F27" s="197">
        <v>0</v>
      </c>
      <c r="G27" s="200">
        <f t="shared" si="0"/>
        <v>39</v>
      </c>
      <c r="H27" s="38"/>
      <c r="I27" s="38"/>
      <c r="J27" s="150"/>
      <c r="K27" s="3"/>
      <c r="L27" s="3"/>
      <c r="M27" s="2"/>
      <c r="N27" s="155"/>
      <c r="O27" s="155"/>
      <c r="P27" s="155"/>
      <c r="Q27" s="155"/>
      <c r="R27" s="2"/>
    </row>
    <row r="28" spans="2:18" ht="12" customHeight="1" x14ac:dyDescent="0.25">
      <c r="B28" s="183" t="s">
        <v>285</v>
      </c>
      <c r="C28" s="197">
        <v>1</v>
      </c>
      <c r="D28" s="197">
        <v>20</v>
      </c>
      <c r="E28" s="197">
        <v>0</v>
      </c>
      <c r="F28" s="197">
        <v>0</v>
      </c>
      <c r="G28" s="200">
        <f t="shared" si="0"/>
        <v>21</v>
      </c>
      <c r="H28" s="37"/>
      <c r="J28" s="152"/>
      <c r="K28" s="3"/>
      <c r="L28" s="3"/>
      <c r="M28" s="3"/>
      <c r="N28" s="155"/>
      <c r="O28" s="155"/>
      <c r="P28" s="155"/>
      <c r="Q28" s="155"/>
      <c r="R28" s="3"/>
    </row>
    <row r="29" spans="2:18" ht="12" customHeight="1" x14ac:dyDescent="0.25">
      <c r="B29" s="183" t="s">
        <v>280</v>
      </c>
      <c r="C29" s="197">
        <v>4</v>
      </c>
      <c r="D29" s="197">
        <v>1</v>
      </c>
      <c r="E29" s="197">
        <v>0</v>
      </c>
      <c r="F29" s="197">
        <v>0</v>
      </c>
      <c r="G29" s="200">
        <f t="shared" ref="G29" si="2">SUM(C29:F29)</f>
        <v>5</v>
      </c>
      <c r="H29" s="37"/>
      <c r="J29" s="152"/>
      <c r="K29" s="3"/>
      <c r="L29" s="3"/>
      <c r="M29" s="3"/>
      <c r="N29" s="155"/>
      <c r="O29" s="155"/>
      <c r="P29" s="155"/>
      <c r="Q29" s="155"/>
      <c r="R29" s="3"/>
    </row>
    <row r="30" spans="2:18" ht="12" customHeight="1" x14ac:dyDescent="0.25">
      <c r="B30" s="183" t="s">
        <v>318</v>
      </c>
      <c r="C30" s="197">
        <v>0</v>
      </c>
      <c r="D30" s="197">
        <v>0</v>
      </c>
      <c r="E30" s="197">
        <v>0</v>
      </c>
      <c r="F30" s="197">
        <v>0</v>
      </c>
      <c r="G30" s="200">
        <f t="shared" si="0"/>
        <v>0</v>
      </c>
      <c r="J30" s="149"/>
      <c r="K30" s="3"/>
      <c r="L30" s="3"/>
      <c r="M30" s="3"/>
      <c r="N30" s="155"/>
      <c r="O30" s="155"/>
      <c r="P30" s="155"/>
      <c r="Q30" s="155"/>
      <c r="R30" s="3"/>
    </row>
    <row r="31" spans="2:18" ht="12" customHeight="1" x14ac:dyDescent="0.25">
      <c r="B31" s="183" t="s">
        <v>286</v>
      </c>
      <c r="C31" s="197">
        <v>1</v>
      </c>
      <c r="D31" s="197">
        <v>11</v>
      </c>
      <c r="E31" s="197">
        <v>2</v>
      </c>
      <c r="F31" s="197">
        <v>0</v>
      </c>
      <c r="G31" s="200">
        <f t="shared" si="0"/>
        <v>14</v>
      </c>
      <c r="J31" s="149"/>
      <c r="K31" s="3"/>
      <c r="L31" s="3"/>
      <c r="M31" s="3"/>
      <c r="N31" s="155"/>
      <c r="O31" s="155"/>
      <c r="P31" s="155"/>
      <c r="Q31" s="155"/>
      <c r="R31" s="3"/>
    </row>
    <row r="32" spans="2:18" ht="12" customHeight="1" x14ac:dyDescent="0.25">
      <c r="B32" s="183" t="s">
        <v>288</v>
      </c>
      <c r="C32" s="197">
        <v>0</v>
      </c>
      <c r="D32" s="197">
        <v>4</v>
      </c>
      <c r="E32" s="197">
        <v>0</v>
      </c>
      <c r="F32" s="197">
        <v>0</v>
      </c>
      <c r="G32" s="200">
        <f t="shared" si="0"/>
        <v>4</v>
      </c>
      <c r="J32" s="149"/>
      <c r="K32" s="3"/>
      <c r="L32" s="3"/>
      <c r="M32" s="3"/>
      <c r="N32" s="155"/>
      <c r="O32" s="155"/>
      <c r="P32" s="155"/>
      <c r="Q32" s="155"/>
      <c r="R32" s="3"/>
    </row>
    <row r="33" spans="2:18" ht="12" customHeight="1" x14ac:dyDescent="0.25">
      <c r="B33" s="183" t="s">
        <v>287</v>
      </c>
      <c r="C33" s="197">
        <v>0</v>
      </c>
      <c r="D33" s="197">
        <v>25</v>
      </c>
      <c r="E33" s="197">
        <v>0</v>
      </c>
      <c r="F33" s="197">
        <v>0</v>
      </c>
      <c r="G33" s="200">
        <f t="shared" si="0"/>
        <v>25</v>
      </c>
      <c r="J33" s="149"/>
      <c r="K33" s="3"/>
      <c r="L33" s="3"/>
      <c r="M33" s="3"/>
      <c r="N33" s="155"/>
      <c r="O33" s="155"/>
      <c r="P33" s="155"/>
      <c r="Q33" s="155"/>
      <c r="R33" s="3"/>
    </row>
    <row r="34" spans="2:18" ht="7.5" customHeight="1" x14ac:dyDescent="0.25">
      <c r="B34" s="162"/>
      <c r="C34" s="197"/>
      <c r="D34" s="197"/>
      <c r="E34" s="197"/>
      <c r="F34" s="197"/>
      <c r="G34" s="200"/>
      <c r="J34" s="153"/>
      <c r="K34" s="3"/>
      <c r="L34" s="3"/>
      <c r="M34" s="3"/>
      <c r="N34" s="155"/>
      <c r="O34" s="155"/>
      <c r="P34" s="155"/>
      <c r="Q34" s="155"/>
      <c r="R34" s="3"/>
    </row>
    <row r="35" spans="2:18" ht="18" customHeight="1" x14ac:dyDescent="0.25">
      <c r="B35" s="86" t="s">
        <v>0</v>
      </c>
      <c r="C35" s="198">
        <f>SUM(C9:C33)</f>
        <v>19</v>
      </c>
      <c r="D35" s="198">
        <f>SUM(D9:D33)</f>
        <v>3351</v>
      </c>
      <c r="E35" s="198">
        <f>SUM(E9:E33)</f>
        <v>29</v>
      </c>
      <c r="F35" s="198">
        <f>SUM(F9:F33)</f>
        <v>5</v>
      </c>
      <c r="G35" s="198">
        <f>SUM(G9:G33)</f>
        <v>3404</v>
      </c>
      <c r="J35" s="152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5">
      <c r="B36" s="50" t="s">
        <v>269</v>
      </c>
      <c r="C36" s="47"/>
      <c r="D36" s="47"/>
      <c r="E36" s="47"/>
      <c r="F36" s="47"/>
      <c r="G36" s="47"/>
      <c r="H36" s="47"/>
      <c r="J36" s="149"/>
      <c r="K36" s="3"/>
      <c r="L36" s="3"/>
      <c r="M36" s="3"/>
      <c r="N36" s="3"/>
      <c r="O36" s="3"/>
      <c r="P36" s="3"/>
      <c r="Q36" s="3"/>
      <c r="R36" s="3"/>
    </row>
    <row r="37" spans="2:18" ht="10.5" customHeight="1" x14ac:dyDescent="0.25">
      <c r="B37" s="50" t="s">
        <v>243</v>
      </c>
      <c r="J37" s="149"/>
      <c r="K37" s="149"/>
      <c r="L37" s="149"/>
      <c r="M37" s="149"/>
      <c r="N37" s="149"/>
    </row>
    <row r="38" spans="2:18" ht="15.6" x14ac:dyDescent="0.25">
      <c r="C38" s="42"/>
      <c r="D38" s="42"/>
      <c r="E38" s="173"/>
      <c r="K38" s="149"/>
    </row>
    <row r="39" spans="2:18" s="237" customFormat="1" ht="15.6" x14ac:dyDescent="0.25">
      <c r="D39" s="238"/>
      <c r="K39" s="239"/>
    </row>
    <row r="40" spans="2:18" s="237" customFormat="1" ht="15.6" x14ac:dyDescent="0.25">
      <c r="E40" s="239"/>
      <c r="K40" s="239"/>
    </row>
    <row r="41" spans="2:18" s="237" customFormat="1" ht="29.25" customHeight="1" x14ac:dyDescent="0.25">
      <c r="D41" s="240"/>
    </row>
    <row r="42" spans="2:18" s="237" customFormat="1" ht="29.25" customHeight="1" x14ac:dyDescent="0.25"/>
  </sheetData>
  <sortState xmlns:xlrd2="http://schemas.microsoft.com/office/spreadsheetml/2017/richdata2" ref="B9:G34">
    <sortCondition ref="B8:B34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99"/>
  <sheetViews>
    <sheetView showGridLines="0" topLeftCell="A22" zoomScale="110" zoomScaleNormal="110" zoomScaleSheetLayoutView="115" workbookViewId="0">
      <selection activeCell="F13" sqref="F13"/>
    </sheetView>
  </sheetViews>
  <sheetFormatPr baseColWidth="10" defaultColWidth="11.44140625" defaultRowHeight="18.600000000000001" x14ac:dyDescent="0.25"/>
  <cols>
    <col min="1" max="1" width="48.5546875" style="70" customWidth="1"/>
    <col min="2" max="3" width="16.109375" style="65" customWidth="1"/>
    <col min="4" max="4" width="10.5546875" style="65" customWidth="1"/>
    <col min="5" max="5" width="11" style="65" customWidth="1"/>
    <col min="6" max="6" width="17.88671875" style="65" customWidth="1"/>
    <col min="7" max="7" width="32.5546875" style="65" customWidth="1"/>
    <col min="8" max="16384" width="11.44140625" style="65"/>
  </cols>
  <sheetData>
    <row r="1" spans="1:4" s="68" customFormat="1" x14ac:dyDescent="0.25">
      <c r="A1" s="285" t="s">
        <v>144</v>
      </c>
      <c r="B1" s="285"/>
      <c r="C1" s="285"/>
      <c r="D1" s="285"/>
    </row>
    <row r="2" spans="1:4" ht="16.2" x14ac:dyDescent="0.25">
      <c r="A2" s="222" t="s">
        <v>82</v>
      </c>
      <c r="B2" s="219"/>
      <c r="C2" s="219"/>
      <c r="D2" s="219"/>
    </row>
    <row r="3" spans="1:4" s="68" customFormat="1" ht="31.5" customHeight="1" x14ac:dyDescent="0.25">
      <c r="A3" s="286" t="s">
        <v>262</v>
      </c>
      <c r="B3" s="286"/>
      <c r="C3" s="286"/>
      <c r="D3" s="286"/>
    </row>
    <row r="4" spans="1:4" s="68" customFormat="1" x14ac:dyDescent="0.25">
      <c r="A4" s="289" t="s">
        <v>325</v>
      </c>
      <c r="B4" s="286"/>
      <c r="C4" s="286"/>
      <c r="D4" s="286"/>
    </row>
    <row r="5" spans="1:4" s="68" customFormat="1" ht="7.5" customHeight="1" x14ac:dyDescent="0.25">
      <c r="A5" s="327"/>
      <c r="B5" s="328"/>
      <c r="C5" s="328"/>
      <c r="D5" s="328"/>
    </row>
    <row r="6" spans="1:4" s="68" customFormat="1" ht="18.75" customHeight="1" x14ac:dyDescent="0.25">
      <c r="A6" s="296" t="s">
        <v>33</v>
      </c>
      <c r="B6" s="295" t="s">
        <v>81</v>
      </c>
      <c r="C6" s="295"/>
      <c r="D6" s="296" t="s">
        <v>0</v>
      </c>
    </row>
    <row r="7" spans="1:4" s="68" customFormat="1" ht="18.75" customHeight="1" x14ac:dyDescent="0.25">
      <c r="A7" s="296"/>
      <c r="B7" s="55" t="s">
        <v>79</v>
      </c>
      <c r="C7" s="55" t="s">
        <v>80</v>
      </c>
      <c r="D7" s="296"/>
    </row>
    <row r="8" spans="1:4" ht="6" customHeight="1" x14ac:dyDescent="0.25">
      <c r="A8" s="88"/>
      <c r="B8" s="84"/>
      <c r="C8" s="84"/>
      <c r="D8" s="144"/>
    </row>
    <row r="9" spans="1:4" ht="10.5" customHeight="1" x14ac:dyDescent="0.25">
      <c r="A9" s="88" t="s">
        <v>24</v>
      </c>
      <c r="B9" s="185">
        <v>641</v>
      </c>
      <c r="C9" s="185">
        <v>206</v>
      </c>
      <c r="D9" s="200">
        <f t="shared" ref="D9:D26" si="0">SUM(B9:C9)</f>
        <v>847</v>
      </c>
    </row>
    <row r="10" spans="1:4" ht="10.5" customHeight="1" x14ac:dyDescent="0.25">
      <c r="A10" s="88" t="s">
        <v>1</v>
      </c>
      <c r="B10" s="185">
        <v>382</v>
      </c>
      <c r="C10" s="185">
        <v>127</v>
      </c>
      <c r="D10" s="200">
        <f t="shared" si="0"/>
        <v>509</v>
      </c>
    </row>
    <row r="11" spans="1:4" ht="10.5" customHeight="1" x14ac:dyDescent="0.25">
      <c r="A11" s="88" t="s">
        <v>227</v>
      </c>
      <c r="B11" s="185">
        <v>296</v>
      </c>
      <c r="C11" s="185">
        <v>104</v>
      </c>
      <c r="D11" s="200">
        <f t="shared" si="0"/>
        <v>400</v>
      </c>
    </row>
    <row r="12" spans="1:4" ht="10.5" customHeight="1" x14ac:dyDescent="0.25">
      <c r="A12" s="88" t="s">
        <v>12</v>
      </c>
      <c r="B12" s="185">
        <v>278</v>
      </c>
      <c r="C12" s="185">
        <v>91</v>
      </c>
      <c r="D12" s="200">
        <f t="shared" si="0"/>
        <v>369</v>
      </c>
    </row>
    <row r="13" spans="1:4" ht="10.5" customHeight="1" x14ac:dyDescent="0.25">
      <c r="A13" s="88" t="s">
        <v>11</v>
      </c>
      <c r="B13" s="185">
        <v>284</v>
      </c>
      <c r="C13" s="185">
        <v>57</v>
      </c>
      <c r="D13" s="200">
        <f t="shared" si="0"/>
        <v>341</v>
      </c>
    </row>
    <row r="14" spans="1:4" ht="10.5" customHeight="1" x14ac:dyDescent="0.25">
      <c r="A14" s="88" t="s">
        <v>25</v>
      </c>
      <c r="B14" s="185">
        <v>202</v>
      </c>
      <c r="C14" s="185">
        <v>38</v>
      </c>
      <c r="D14" s="200">
        <f t="shared" si="0"/>
        <v>240</v>
      </c>
    </row>
    <row r="15" spans="1:4" ht="10.5" customHeight="1" x14ac:dyDescent="0.25">
      <c r="A15" s="88" t="s">
        <v>26</v>
      </c>
      <c r="B15" s="185">
        <v>160</v>
      </c>
      <c r="C15" s="185">
        <v>21</v>
      </c>
      <c r="D15" s="200">
        <f t="shared" si="0"/>
        <v>181</v>
      </c>
    </row>
    <row r="16" spans="1:4" ht="10.5" customHeight="1" x14ac:dyDescent="0.25">
      <c r="A16" s="88" t="s">
        <v>13</v>
      </c>
      <c r="B16" s="185">
        <v>98</v>
      </c>
      <c r="C16" s="185">
        <v>46</v>
      </c>
      <c r="D16" s="200">
        <f t="shared" si="0"/>
        <v>144</v>
      </c>
    </row>
    <row r="17" spans="1:9" ht="10.5" customHeight="1" x14ac:dyDescent="0.25">
      <c r="A17" s="88" t="s">
        <v>246</v>
      </c>
      <c r="B17" s="185">
        <v>94</v>
      </c>
      <c r="C17" s="185">
        <v>10</v>
      </c>
      <c r="D17" s="200">
        <f t="shared" si="0"/>
        <v>104</v>
      </c>
    </row>
    <row r="18" spans="1:9" ht="10.5" customHeight="1" x14ac:dyDescent="0.25">
      <c r="A18" s="88" t="s">
        <v>14</v>
      </c>
      <c r="B18" s="185">
        <v>47</v>
      </c>
      <c r="C18" s="185">
        <v>28</v>
      </c>
      <c r="D18" s="200">
        <f t="shared" si="0"/>
        <v>75</v>
      </c>
    </row>
    <row r="19" spans="1:9" ht="10.5" customHeight="1" x14ac:dyDescent="0.25">
      <c r="A19" s="88" t="s">
        <v>36</v>
      </c>
      <c r="B19" s="185">
        <v>65</v>
      </c>
      <c r="C19" s="185">
        <v>8</v>
      </c>
      <c r="D19" s="200">
        <f t="shared" si="0"/>
        <v>73</v>
      </c>
    </row>
    <row r="20" spans="1:9" ht="10.5" customHeight="1" x14ac:dyDescent="0.25">
      <c r="A20" s="88" t="s">
        <v>37</v>
      </c>
      <c r="B20" s="185">
        <v>31</v>
      </c>
      <c r="C20" s="185">
        <v>0</v>
      </c>
      <c r="D20" s="200">
        <f t="shared" si="0"/>
        <v>31</v>
      </c>
    </row>
    <row r="21" spans="1:9" ht="10.5" customHeight="1" x14ac:dyDescent="0.25">
      <c r="A21" s="88" t="s">
        <v>98</v>
      </c>
      <c r="B21" s="185">
        <v>14</v>
      </c>
      <c r="C21" s="185">
        <v>3</v>
      </c>
      <c r="D21" s="200">
        <f t="shared" ref="D21:D23" si="1">SUM(B21:C21)</f>
        <v>17</v>
      </c>
    </row>
    <row r="22" spans="1:9" ht="10.5" customHeight="1" x14ac:dyDescent="0.25">
      <c r="A22" s="88" t="s">
        <v>226</v>
      </c>
      <c r="B22" s="185">
        <v>5</v>
      </c>
      <c r="C22" s="185">
        <v>4</v>
      </c>
      <c r="D22" s="200">
        <f t="shared" si="1"/>
        <v>9</v>
      </c>
    </row>
    <row r="23" spans="1:9" ht="10.5" customHeight="1" x14ac:dyDescent="0.25">
      <c r="A23" s="88" t="s">
        <v>158</v>
      </c>
      <c r="B23" s="185">
        <v>5</v>
      </c>
      <c r="C23" s="185">
        <v>1</v>
      </c>
      <c r="D23" s="200">
        <f t="shared" si="1"/>
        <v>6</v>
      </c>
    </row>
    <row r="24" spans="1:9" ht="10.5" customHeight="1" x14ac:dyDescent="0.25">
      <c r="A24" s="88" t="s">
        <v>279</v>
      </c>
      <c r="B24" s="185">
        <v>3</v>
      </c>
      <c r="C24" s="185">
        <v>0</v>
      </c>
      <c r="D24" s="200">
        <f t="shared" si="0"/>
        <v>3</v>
      </c>
    </row>
    <row r="25" spans="1:9" ht="10.5" customHeight="1" x14ac:dyDescent="0.25">
      <c r="A25" s="88" t="s">
        <v>259</v>
      </c>
      <c r="B25" s="185">
        <v>1</v>
      </c>
      <c r="C25" s="185">
        <v>0</v>
      </c>
      <c r="D25" s="200">
        <f t="shared" si="0"/>
        <v>1</v>
      </c>
    </row>
    <row r="26" spans="1:9" ht="10.5" customHeight="1" x14ac:dyDescent="0.25">
      <c r="A26" s="88" t="s">
        <v>316</v>
      </c>
      <c r="B26" s="185">
        <v>0</v>
      </c>
      <c r="C26" s="185">
        <v>1</v>
      </c>
      <c r="D26" s="200">
        <f t="shared" si="0"/>
        <v>1</v>
      </c>
    </row>
    <row r="27" spans="1:9" ht="6" customHeight="1" x14ac:dyDescent="0.25">
      <c r="A27" s="88"/>
      <c r="B27" s="84"/>
      <c r="C27" s="84"/>
      <c r="D27" s="144"/>
    </row>
    <row r="28" spans="1:9" ht="18" customHeight="1" x14ac:dyDescent="0.25">
      <c r="A28" s="86" t="s">
        <v>0</v>
      </c>
      <c r="B28" s="187">
        <f>SUM(B9:B26)</f>
        <v>2606</v>
      </c>
      <c r="C28" s="187">
        <f>SUM(C9:C26)</f>
        <v>745</v>
      </c>
      <c r="D28" s="198">
        <f>SUM(D8:D26)</f>
        <v>3351</v>
      </c>
    </row>
    <row r="29" spans="1:9" ht="18" customHeight="1" x14ac:dyDescent="0.3">
      <c r="B29" s="89"/>
      <c r="C29" s="89"/>
      <c r="D29" s="89"/>
    </row>
    <row r="30" spans="1:9" ht="34.5" customHeight="1" x14ac:dyDescent="0.25">
      <c r="G30" s="68"/>
      <c r="H30" s="68"/>
      <c r="I30" s="68"/>
    </row>
    <row r="31" spans="1:9" ht="33" customHeight="1" x14ac:dyDescent="0.25">
      <c r="F31" s="68"/>
      <c r="G31" s="168"/>
      <c r="H31" s="57"/>
      <c r="I31" s="68"/>
    </row>
    <row r="32" spans="1:9" ht="16.5" customHeight="1" x14ac:dyDescent="0.25">
      <c r="G32" s="168"/>
      <c r="H32" s="169"/>
    </row>
    <row r="33" spans="1:9" ht="18" customHeight="1" x14ac:dyDescent="0.25">
      <c r="F33" s="68"/>
      <c r="H33" s="57"/>
      <c r="I33" s="68"/>
    </row>
    <row r="34" spans="1:9" ht="18" customHeight="1" x14ac:dyDescent="0.25">
      <c r="F34" s="68"/>
      <c r="G34" s="168"/>
      <c r="H34" s="57"/>
      <c r="I34" s="68"/>
    </row>
    <row r="35" spans="1:9" ht="18" customHeight="1" x14ac:dyDescent="0.25">
      <c r="F35" s="68"/>
      <c r="G35" s="168"/>
      <c r="H35" s="169"/>
      <c r="I35" s="68"/>
    </row>
    <row r="36" spans="1:9" ht="18" customHeight="1" x14ac:dyDescent="0.25">
      <c r="F36" s="68"/>
      <c r="G36" s="168"/>
      <c r="H36" s="169"/>
      <c r="I36" s="68"/>
    </row>
    <row r="37" spans="1:9" ht="18" customHeight="1" x14ac:dyDescent="0.25">
      <c r="F37" s="68"/>
      <c r="H37" s="57"/>
      <c r="I37" s="68"/>
    </row>
    <row r="38" spans="1:9" ht="18" customHeight="1" x14ac:dyDescent="0.25"/>
    <row r="39" spans="1:9" ht="18" customHeight="1" x14ac:dyDescent="0.25">
      <c r="H39" s="57"/>
    </row>
    <row r="40" spans="1:9" ht="18" customHeight="1" x14ac:dyDescent="0.25">
      <c r="G40" s="168"/>
      <c r="H40" s="169"/>
    </row>
    <row r="41" spans="1:9" ht="18" customHeight="1" x14ac:dyDescent="0.25"/>
    <row r="42" spans="1:9" ht="18" customHeight="1" x14ac:dyDescent="0.25"/>
    <row r="43" spans="1:9" ht="18" customHeight="1" x14ac:dyDescent="0.25">
      <c r="G43" s="168"/>
      <c r="H43" s="169"/>
    </row>
    <row r="44" spans="1:9" ht="18" customHeight="1" x14ac:dyDescent="0.25">
      <c r="G44" s="168"/>
      <c r="H44" s="169"/>
    </row>
    <row r="45" spans="1:9" x14ac:dyDescent="0.25">
      <c r="H45" s="57"/>
    </row>
    <row r="46" spans="1:9" x14ac:dyDescent="0.25">
      <c r="G46" s="168"/>
      <c r="H46" s="57"/>
    </row>
    <row r="47" spans="1:9" ht="16.2" x14ac:dyDescent="0.25">
      <c r="A47" s="48" t="s">
        <v>272</v>
      </c>
      <c r="B47" s="48"/>
      <c r="C47" s="48"/>
      <c r="D47" s="48"/>
    </row>
    <row r="48" spans="1:9" ht="16.2" x14ac:dyDescent="0.25">
      <c r="A48" s="48" t="s">
        <v>243</v>
      </c>
      <c r="B48" s="48"/>
      <c r="C48" s="48"/>
      <c r="D48" s="48"/>
      <c r="H48" s="57"/>
    </row>
    <row r="49" spans="1:8" ht="16.2" x14ac:dyDescent="0.25">
      <c r="A49" s="48" t="s">
        <v>277</v>
      </c>
      <c r="H49" s="57"/>
    </row>
    <row r="55" spans="1:8" ht="12" customHeight="1" x14ac:dyDescent="0.25"/>
    <row r="56" spans="1:8" ht="12" customHeight="1" x14ac:dyDescent="0.25"/>
    <row r="78" spans="9:12" x14ac:dyDescent="0.25">
      <c r="I78" s="68"/>
      <c r="J78" s="68"/>
      <c r="K78" s="68"/>
      <c r="L78" s="68"/>
    </row>
    <row r="79" spans="9:12" x14ac:dyDescent="0.25">
      <c r="I79" s="68"/>
      <c r="J79" s="68"/>
      <c r="K79" s="68"/>
      <c r="L79" s="68"/>
    </row>
    <row r="80" spans="9:12" x14ac:dyDescent="0.25">
      <c r="L80" s="68"/>
    </row>
    <row r="84" spans="8:12" x14ac:dyDescent="0.25">
      <c r="H84" s="87"/>
    </row>
    <row r="92" spans="8:12" x14ac:dyDescent="0.25">
      <c r="L92" s="87"/>
    </row>
    <row r="99" spans="11:11" x14ac:dyDescent="0.25">
      <c r="K99" s="87"/>
    </row>
  </sheetData>
  <sortState xmlns:xlrd2="http://schemas.microsoft.com/office/spreadsheetml/2017/richdata2" ref="G31:H46">
    <sortCondition descending="1" ref="H31:H46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6"/>
  <sheetViews>
    <sheetView showGridLines="0" tabSelected="1" topLeftCell="A20" zoomScale="130" zoomScaleNormal="130" zoomScaleSheetLayoutView="110" workbookViewId="0">
      <selection activeCell="G24" sqref="G24"/>
    </sheetView>
  </sheetViews>
  <sheetFormatPr baseColWidth="10" defaultColWidth="11.44140625" defaultRowHeight="16.2" x14ac:dyDescent="0.25"/>
  <cols>
    <col min="1" max="1" width="37" style="57" customWidth="1"/>
    <col min="2" max="5" width="12.88671875" style="57" customWidth="1"/>
    <col min="6" max="6" width="11.44140625" style="57" customWidth="1"/>
    <col min="7" max="7" width="34.6640625" style="57" customWidth="1"/>
    <col min="8" max="8" width="13.109375" style="57" customWidth="1"/>
    <col min="9" max="9" width="9.88671875" style="57" customWidth="1"/>
    <col min="10" max="10" width="19.109375" style="57" customWidth="1"/>
    <col min="11" max="11" width="11.44140625" style="57"/>
    <col min="12" max="12" width="2.109375" style="57" customWidth="1"/>
    <col min="13" max="13" width="8.109375" style="57" customWidth="1"/>
    <col min="14" max="16384" width="11.44140625" style="57"/>
  </cols>
  <sheetData>
    <row r="1" spans="1:10" s="56" customFormat="1" ht="21" x14ac:dyDescent="0.25">
      <c r="A1" s="298" t="s">
        <v>137</v>
      </c>
      <c r="B1" s="298"/>
      <c r="C1" s="298"/>
      <c r="D1" s="298"/>
      <c r="E1" s="298"/>
    </row>
    <row r="2" spans="1:10" x14ac:dyDescent="0.25">
      <c r="A2" s="223" t="s">
        <v>82</v>
      </c>
      <c r="B2" s="217"/>
      <c r="C2" s="217"/>
      <c r="D2" s="217"/>
      <c r="E2" s="217"/>
    </row>
    <row r="3" spans="1:10" ht="27" customHeight="1" x14ac:dyDescent="0.25">
      <c r="A3" s="299" t="s">
        <v>105</v>
      </c>
      <c r="B3" s="299"/>
      <c r="C3" s="299"/>
      <c r="D3" s="299"/>
      <c r="E3" s="299"/>
      <c r="F3" s="59"/>
    </row>
    <row r="4" spans="1:10" ht="21" x14ac:dyDescent="0.25">
      <c r="A4" s="302" t="s">
        <v>324</v>
      </c>
      <c r="B4" s="299"/>
      <c r="C4" s="299"/>
      <c r="D4" s="299"/>
      <c r="E4" s="299"/>
      <c r="F4" s="59"/>
      <c r="G4" s="280"/>
      <c r="H4" s="280"/>
    </row>
    <row r="5" spans="1:10" ht="13.5" customHeight="1" x14ac:dyDescent="0.25">
      <c r="A5" s="300"/>
      <c r="B5" s="300"/>
      <c r="C5" s="300"/>
      <c r="D5" s="301"/>
      <c r="E5" s="301"/>
      <c r="F5" s="61"/>
      <c r="G5" s="280"/>
      <c r="H5" s="280"/>
    </row>
    <row r="6" spans="1:10" ht="18" customHeight="1" x14ac:dyDescent="0.25">
      <c r="A6" s="291" t="s">
        <v>15</v>
      </c>
      <c r="B6" s="295" t="s">
        <v>81</v>
      </c>
      <c r="C6" s="295"/>
      <c r="D6" s="295" t="s">
        <v>0</v>
      </c>
      <c r="E6" s="329"/>
      <c r="F6" s="90"/>
      <c r="G6" s="281" t="s">
        <v>17</v>
      </c>
      <c r="H6" s="282">
        <f>+D9</f>
        <v>691</v>
      </c>
      <c r="I6" s="95"/>
      <c r="J6" s="249"/>
    </row>
    <row r="7" spans="1:10" ht="18" customHeight="1" x14ac:dyDescent="0.25">
      <c r="A7" s="291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81" t="s">
        <v>18</v>
      </c>
      <c r="H7" s="282">
        <f>+D14</f>
        <v>19</v>
      </c>
      <c r="I7" s="91"/>
      <c r="J7" s="92"/>
    </row>
    <row r="8" spans="1:10" s="58" customFormat="1" ht="18.600000000000001" x14ac:dyDescent="0.25">
      <c r="A8" s="93" t="s">
        <v>21</v>
      </c>
      <c r="B8" s="201">
        <v>2049</v>
      </c>
      <c r="C8" s="201">
        <v>611</v>
      </c>
      <c r="D8" s="201">
        <f t="shared" ref="D8:D14" si="0">SUM(B8:C8)</f>
        <v>2660</v>
      </c>
      <c r="E8" s="94">
        <f>+D8/$D$15*100</f>
        <v>78.931750741839764</v>
      </c>
      <c r="F8" s="49"/>
      <c r="G8" s="281" t="s">
        <v>16</v>
      </c>
      <c r="H8" s="282">
        <f>+D8</f>
        <v>2660</v>
      </c>
      <c r="I8" s="91"/>
      <c r="J8" s="92"/>
    </row>
    <row r="9" spans="1:10" s="58" customFormat="1" ht="18.600000000000001" x14ac:dyDescent="0.25">
      <c r="A9" s="93" t="s">
        <v>22</v>
      </c>
      <c r="B9" s="201">
        <v>557</v>
      </c>
      <c r="C9" s="201">
        <v>134</v>
      </c>
      <c r="D9" s="201">
        <f>SUM(B9:C9)</f>
        <v>691</v>
      </c>
      <c r="E9" s="94">
        <f>+D9/$D$15*100</f>
        <v>20.50445103857567</v>
      </c>
      <c r="F9" s="49"/>
      <c r="G9" s="283" t="s">
        <v>132</v>
      </c>
      <c r="H9" s="284">
        <f>+D12</f>
        <v>1</v>
      </c>
      <c r="I9" s="91"/>
    </row>
    <row r="10" spans="1:10" ht="18.600000000000001" x14ac:dyDescent="0.25">
      <c r="A10" s="64" t="s">
        <v>19</v>
      </c>
      <c r="B10" s="202">
        <v>6</v>
      </c>
      <c r="C10" s="202">
        <v>1</v>
      </c>
      <c r="D10" s="202">
        <f>SUM(B10:C10)</f>
        <v>7</v>
      </c>
      <c r="E10" s="96">
        <f t="shared" ref="E10:E15" si="1">+D10/$D$15*100</f>
        <v>0.20771513353115725</v>
      </c>
      <c r="F10" s="90"/>
      <c r="G10" s="283" t="s">
        <v>20</v>
      </c>
      <c r="H10" s="284">
        <f>+D13</f>
        <v>204</v>
      </c>
      <c r="I10" s="91"/>
    </row>
    <row r="11" spans="1:10" ht="18.600000000000001" x14ac:dyDescent="0.25">
      <c r="A11" s="64" t="s">
        <v>245</v>
      </c>
      <c r="B11" s="202">
        <v>386</v>
      </c>
      <c r="C11" s="202">
        <v>93</v>
      </c>
      <c r="D11" s="202">
        <f t="shared" si="0"/>
        <v>479</v>
      </c>
      <c r="E11" s="96">
        <f t="shared" si="1"/>
        <v>14.213649851632049</v>
      </c>
      <c r="F11" s="90"/>
      <c r="G11" s="283" t="s">
        <v>19</v>
      </c>
      <c r="H11" s="284">
        <f>+D10</f>
        <v>7</v>
      </c>
      <c r="I11" s="91"/>
    </row>
    <row r="12" spans="1:10" ht="18.600000000000001" x14ac:dyDescent="0.25">
      <c r="A12" s="64" t="s">
        <v>132</v>
      </c>
      <c r="B12" s="202">
        <v>1</v>
      </c>
      <c r="C12" s="202">
        <v>0</v>
      </c>
      <c r="D12" s="202">
        <f>SUM(B12:C12)</f>
        <v>1</v>
      </c>
      <c r="E12" s="96">
        <f>+D12/$D$15*100</f>
        <v>2.9673590504451036E-2</v>
      </c>
      <c r="F12" s="90"/>
      <c r="G12" s="283" t="s">
        <v>245</v>
      </c>
      <c r="H12" s="284">
        <f>+D11</f>
        <v>479</v>
      </c>
      <c r="I12" s="91"/>
    </row>
    <row r="13" spans="1:10" x14ac:dyDescent="0.25">
      <c r="A13" s="64" t="s">
        <v>20</v>
      </c>
      <c r="B13" s="202">
        <v>164</v>
      </c>
      <c r="C13" s="202">
        <v>40</v>
      </c>
      <c r="D13" s="202">
        <f t="shared" si="0"/>
        <v>204</v>
      </c>
      <c r="E13" s="96">
        <f t="shared" si="1"/>
        <v>6.0534124629080113</v>
      </c>
      <c r="F13" s="97"/>
      <c r="G13" s="280"/>
      <c r="H13" s="280"/>
      <c r="I13" s="91"/>
    </row>
    <row r="14" spans="1:10" x14ac:dyDescent="0.25">
      <c r="A14" s="93" t="s">
        <v>23</v>
      </c>
      <c r="B14" s="201">
        <v>16</v>
      </c>
      <c r="C14" s="201">
        <v>3</v>
      </c>
      <c r="D14" s="201">
        <f t="shared" si="0"/>
        <v>19</v>
      </c>
      <c r="E14" s="94">
        <f>+D14/$D$15*100</f>
        <v>0.56379821958456966</v>
      </c>
      <c r="F14" s="90"/>
      <c r="G14" s="280"/>
      <c r="H14" s="280"/>
    </row>
    <row r="15" spans="1:10" s="58" customFormat="1" ht="18" customHeight="1" x14ac:dyDescent="0.25">
      <c r="A15" s="54" t="s">
        <v>0</v>
      </c>
      <c r="B15" s="203">
        <f>SUM(B8+B9+B14)</f>
        <v>2622</v>
      </c>
      <c r="C15" s="203">
        <f>SUM(C8+C9+C14)</f>
        <v>748</v>
      </c>
      <c r="D15" s="203">
        <f>SUM(D8+D9+D14)</f>
        <v>3370</v>
      </c>
      <c r="E15" s="98">
        <f t="shared" si="1"/>
        <v>100</v>
      </c>
      <c r="F15" s="49"/>
      <c r="G15" s="280"/>
      <c r="H15" s="280"/>
    </row>
    <row r="16" spans="1:10" s="58" customFormat="1" x14ac:dyDescent="0.25">
      <c r="A16" s="57"/>
      <c r="B16" s="62"/>
      <c r="C16" s="62"/>
      <c r="D16" s="62"/>
      <c r="E16" s="62"/>
      <c r="G16" s="280"/>
      <c r="H16" s="280"/>
    </row>
    <row r="17" spans="1:5" ht="36" customHeight="1" x14ac:dyDescent="0.25">
      <c r="B17" s="62"/>
      <c r="C17" s="62"/>
      <c r="D17" s="62"/>
      <c r="E17" s="62"/>
    </row>
    <row r="18" spans="1:5" x14ac:dyDescent="0.25">
      <c r="B18" s="62"/>
      <c r="C18" s="62"/>
      <c r="D18" s="62"/>
      <c r="E18" s="62"/>
    </row>
    <row r="19" spans="1:5" ht="18" customHeight="1" x14ac:dyDescent="0.25">
      <c r="B19" s="62"/>
      <c r="C19" s="62"/>
      <c r="D19" s="62"/>
      <c r="E19" s="62"/>
    </row>
    <row r="20" spans="1:5" ht="19.5" customHeight="1" x14ac:dyDescent="0.25">
      <c r="B20" s="62"/>
      <c r="C20" s="62"/>
      <c r="D20" s="62"/>
      <c r="E20" s="62"/>
    </row>
    <row r="21" spans="1:5" ht="19.5" customHeight="1" x14ac:dyDescent="0.25">
      <c r="B21" s="62"/>
      <c r="C21" s="62"/>
      <c r="D21" s="62"/>
      <c r="E21" s="62"/>
    </row>
    <row r="22" spans="1:5" ht="19.5" customHeight="1" x14ac:dyDescent="0.25">
      <c r="B22" s="62"/>
      <c r="C22" s="62"/>
      <c r="D22" s="62"/>
      <c r="E22" s="62"/>
    </row>
    <row r="23" spans="1:5" ht="19.5" customHeight="1" x14ac:dyDescent="0.25">
      <c r="B23" s="62"/>
      <c r="C23" s="62"/>
      <c r="D23" s="62"/>
      <c r="E23" s="62"/>
    </row>
    <row r="24" spans="1:5" ht="19.5" customHeight="1" x14ac:dyDescent="0.25">
      <c r="B24" s="62"/>
      <c r="C24" s="62"/>
      <c r="D24" s="62"/>
      <c r="E24" s="62"/>
    </row>
    <row r="25" spans="1:5" ht="19.5" customHeight="1" x14ac:dyDescent="0.25"/>
    <row r="26" spans="1:5" ht="20.100000000000001" customHeight="1" x14ac:dyDescent="0.25"/>
    <row r="27" spans="1:5" ht="20.100000000000001" customHeight="1" x14ac:dyDescent="0.25"/>
    <row r="28" spans="1:5" ht="20.100000000000001" customHeight="1" x14ac:dyDescent="0.25"/>
    <row r="29" spans="1:5" ht="20.100000000000001" customHeight="1" x14ac:dyDescent="0.25"/>
    <row r="30" spans="1:5" ht="12" customHeight="1" x14ac:dyDescent="0.25"/>
    <row r="31" spans="1:5" ht="14.25" customHeight="1" x14ac:dyDescent="0.25">
      <c r="A31" s="48" t="s">
        <v>269</v>
      </c>
      <c r="B31" s="48"/>
      <c r="C31" s="48"/>
      <c r="D31" s="48"/>
      <c r="E31" s="48"/>
    </row>
    <row r="32" spans="1:5" ht="13.5" customHeight="1" x14ac:dyDescent="0.25">
      <c r="A32" s="48" t="s">
        <v>243</v>
      </c>
      <c r="B32" s="48"/>
      <c r="C32" s="48"/>
      <c r="D32" s="48"/>
      <c r="E32" s="48"/>
    </row>
    <row r="33" spans="1:1" ht="20.100000000000001" customHeight="1" x14ac:dyDescent="0.25"/>
    <row r="34" spans="1:1" ht="20.100000000000001" customHeight="1" x14ac:dyDescent="0.25"/>
    <row r="35" spans="1:1" ht="20.100000000000001" customHeight="1" x14ac:dyDescent="0.25"/>
    <row r="36" spans="1:1" ht="20.100000000000001" customHeight="1" x14ac:dyDescent="0.25"/>
    <row r="37" spans="1:1" ht="20.100000000000001" customHeight="1" x14ac:dyDescent="0.25"/>
    <row r="38" spans="1:1" ht="20.100000000000001" customHeight="1" x14ac:dyDescent="0.25"/>
    <row r="39" spans="1:1" ht="20.100000000000001" customHeight="1" x14ac:dyDescent="0.25"/>
    <row r="40" spans="1:1" ht="20.100000000000001" customHeight="1" x14ac:dyDescent="0.25"/>
    <row r="41" spans="1:1" ht="20.100000000000001" customHeight="1" x14ac:dyDescent="0.25"/>
    <row r="42" spans="1:1" ht="20.100000000000001" customHeight="1" x14ac:dyDescent="0.25"/>
    <row r="43" spans="1:1" ht="20.100000000000001" customHeight="1" x14ac:dyDescent="0.25"/>
    <row r="44" spans="1:1" ht="20.100000000000001" customHeight="1" x14ac:dyDescent="0.25">
      <c r="A44" s="87"/>
    </row>
    <row r="45" spans="1:1" ht="20.100000000000001" customHeight="1" x14ac:dyDescent="0.25">
      <c r="A45" s="87"/>
    </row>
    <row r="46" spans="1:1" ht="20.100000000000001" customHeight="1" x14ac:dyDescent="0.25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53"/>
  <sheetViews>
    <sheetView showGridLines="0" topLeftCell="A13" zoomScale="70" zoomScaleNormal="70" zoomScaleSheetLayoutView="85" workbookViewId="0">
      <selection activeCell="M23" sqref="M23"/>
    </sheetView>
  </sheetViews>
  <sheetFormatPr baseColWidth="10" defaultColWidth="11.44140625" defaultRowHeight="16.2" x14ac:dyDescent="0.25"/>
  <cols>
    <col min="1" max="1" width="74.6640625" style="57" customWidth="1"/>
    <col min="2" max="9" width="7.109375" style="57" customWidth="1"/>
    <col min="10" max="10" width="9.6640625" style="57" customWidth="1"/>
    <col min="11" max="11" width="11.6640625" style="57" customWidth="1"/>
    <col min="12" max="16384" width="11.44140625" style="57"/>
  </cols>
  <sheetData>
    <row r="1" spans="1:11" x14ac:dyDescent="0.25">
      <c r="A1" s="298" t="s">
        <v>145</v>
      </c>
      <c r="B1" s="298"/>
      <c r="C1" s="298"/>
      <c r="D1" s="298"/>
      <c r="E1" s="298"/>
      <c r="F1" s="298"/>
      <c r="G1" s="298"/>
      <c r="H1" s="298"/>
      <c r="I1" s="298"/>
      <c r="J1" s="99"/>
      <c r="K1" s="99"/>
    </row>
    <row r="2" spans="1:11" x14ac:dyDescent="0.25">
      <c r="A2" s="223" t="s">
        <v>82</v>
      </c>
      <c r="B2" s="218"/>
      <c r="C2" s="218"/>
      <c r="D2" s="218"/>
      <c r="E2" s="218"/>
      <c r="F2" s="218"/>
      <c r="G2" s="218"/>
      <c r="H2" s="218"/>
      <c r="I2" s="218"/>
    </row>
    <row r="3" spans="1:11" x14ac:dyDescent="0.25">
      <c r="A3" s="299" t="s">
        <v>242</v>
      </c>
      <c r="B3" s="299"/>
      <c r="C3" s="299"/>
      <c r="D3" s="299"/>
      <c r="E3" s="299"/>
      <c r="F3" s="299"/>
      <c r="G3" s="299"/>
      <c r="H3" s="299"/>
      <c r="I3" s="299"/>
    </row>
    <row r="4" spans="1:11" x14ac:dyDescent="0.25">
      <c r="A4" s="302" t="s">
        <v>324</v>
      </c>
      <c r="B4" s="299"/>
      <c r="C4" s="299"/>
      <c r="D4" s="299"/>
      <c r="E4" s="299"/>
      <c r="F4" s="299"/>
      <c r="G4" s="299"/>
      <c r="H4" s="299"/>
      <c r="I4" s="299"/>
    </row>
    <row r="5" spans="1:11" x14ac:dyDescent="0.25">
      <c r="A5" s="167"/>
      <c r="B5" s="5"/>
      <c r="C5" s="5"/>
      <c r="D5" s="5"/>
      <c r="E5" s="5"/>
      <c r="F5" s="5"/>
      <c r="G5" s="5"/>
      <c r="H5" s="5"/>
      <c r="I5" s="5"/>
    </row>
    <row r="6" spans="1:11" ht="17.25" customHeight="1" x14ac:dyDescent="0.25">
      <c r="A6" s="313" t="s">
        <v>198</v>
      </c>
      <c r="B6" s="332" t="s">
        <v>51</v>
      </c>
      <c r="C6" s="332"/>
      <c r="D6" s="332"/>
      <c r="E6" s="332"/>
      <c r="F6" s="332"/>
      <c r="G6" s="332"/>
      <c r="H6" s="332"/>
      <c r="I6" s="332"/>
      <c r="J6" s="330" t="s">
        <v>0</v>
      </c>
    </row>
    <row r="7" spans="1:11" ht="18.75" customHeight="1" x14ac:dyDescent="0.25">
      <c r="A7" s="313"/>
      <c r="B7" s="165" t="s">
        <v>75</v>
      </c>
      <c r="C7" s="165" t="s">
        <v>74</v>
      </c>
      <c r="D7" s="165" t="s">
        <v>129</v>
      </c>
      <c r="E7" s="165" t="s">
        <v>69</v>
      </c>
      <c r="F7" s="165" t="s">
        <v>73</v>
      </c>
      <c r="G7" s="165" t="s">
        <v>130</v>
      </c>
      <c r="H7" s="165" t="s">
        <v>72</v>
      </c>
      <c r="I7" s="165" t="s">
        <v>71</v>
      </c>
      <c r="J7" s="330"/>
      <c r="K7" s="100"/>
    </row>
    <row r="8" spans="1:11" ht="17.25" customHeight="1" x14ac:dyDescent="0.25">
      <c r="A8" s="80" t="s">
        <v>165</v>
      </c>
      <c r="B8" s="101">
        <v>2</v>
      </c>
      <c r="C8" s="101">
        <v>0</v>
      </c>
      <c r="D8" s="101">
        <v>0</v>
      </c>
      <c r="E8" s="101">
        <v>0</v>
      </c>
      <c r="F8" s="101">
        <v>0</v>
      </c>
      <c r="G8" s="101">
        <v>0</v>
      </c>
      <c r="H8" s="101">
        <v>1</v>
      </c>
      <c r="I8" s="101">
        <v>0</v>
      </c>
      <c r="J8" s="146">
        <f t="shared" ref="J8:J26" si="0">SUM(B8:I8)</f>
        <v>3</v>
      </c>
      <c r="K8" s="100"/>
    </row>
    <row r="9" spans="1:11" ht="17.25" customHeight="1" x14ac:dyDescent="0.25">
      <c r="A9" s="113" t="s">
        <v>168</v>
      </c>
      <c r="B9" s="101">
        <v>1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  <c r="H9" s="101">
        <v>1</v>
      </c>
      <c r="I9" s="101">
        <v>0</v>
      </c>
      <c r="J9" s="206">
        <f t="shared" si="0"/>
        <v>2</v>
      </c>
      <c r="K9" s="100"/>
    </row>
    <row r="10" spans="1:11" ht="17.25" customHeight="1" x14ac:dyDescent="0.25">
      <c r="A10" s="113" t="s">
        <v>167</v>
      </c>
      <c r="B10" s="101">
        <v>1</v>
      </c>
      <c r="C10" s="101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  <c r="I10" s="101">
        <v>0</v>
      </c>
      <c r="J10" s="206">
        <f t="shared" si="0"/>
        <v>1</v>
      </c>
      <c r="K10" s="100"/>
    </row>
    <row r="11" spans="1:11" ht="17.25" customHeight="1" x14ac:dyDescent="0.25">
      <c r="A11" s="80" t="s">
        <v>177</v>
      </c>
      <c r="B11" s="247">
        <v>0</v>
      </c>
      <c r="C11" s="247">
        <v>0</v>
      </c>
      <c r="D11" s="247">
        <v>0</v>
      </c>
      <c r="E11" s="247">
        <v>0</v>
      </c>
      <c r="F11" s="247">
        <v>1</v>
      </c>
      <c r="G11" s="247">
        <v>0</v>
      </c>
      <c r="H11" s="247">
        <v>0</v>
      </c>
      <c r="I11" s="247">
        <v>0</v>
      </c>
      <c r="J11" s="146">
        <f t="shared" si="0"/>
        <v>1</v>
      </c>
      <c r="K11" s="100"/>
    </row>
    <row r="12" spans="1:11" ht="17.25" customHeight="1" x14ac:dyDescent="0.25">
      <c r="A12" s="80" t="s">
        <v>169</v>
      </c>
      <c r="B12" s="247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  <c r="H12" s="247">
        <v>0</v>
      </c>
      <c r="I12" s="247">
        <v>0</v>
      </c>
      <c r="J12" s="146">
        <f t="shared" si="0"/>
        <v>0</v>
      </c>
      <c r="K12" s="100"/>
    </row>
    <row r="13" spans="1:11" ht="17.25" customHeight="1" x14ac:dyDescent="0.25">
      <c r="A13" s="256" t="s">
        <v>171</v>
      </c>
      <c r="B13" s="245">
        <v>0</v>
      </c>
      <c r="C13" s="245">
        <v>0</v>
      </c>
      <c r="D13" s="245">
        <v>0</v>
      </c>
      <c r="E13" s="245">
        <v>0</v>
      </c>
      <c r="F13" s="245">
        <v>0</v>
      </c>
      <c r="G13" s="245">
        <v>0</v>
      </c>
      <c r="H13" s="245">
        <v>0</v>
      </c>
      <c r="I13" s="245">
        <v>0</v>
      </c>
      <c r="J13" s="246">
        <f t="shared" si="0"/>
        <v>0</v>
      </c>
      <c r="K13" s="100"/>
    </row>
    <row r="14" spans="1:11" ht="17.25" customHeight="1" x14ac:dyDescent="0.25">
      <c r="A14" s="256" t="s">
        <v>170</v>
      </c>
      <c r="B14" s="245">
        <v>0</v>
      </c>
      <c r="C14" s="245">
        <v>0</v>
      </c>
      <c r="D14" s="245">
        <v>0</v>
      </c>
      <c r="E14" s="245">
        <v>0</v>
      </c>
      <c r="F14" s="245">
        <v>0</v>
      </c>
      <c r="G14" s="245">
        <v>0</v>
      </c>
      <c r="H14" s="245">
        <v>0</v>
      </c>
      <c r="I14" s="245">
        <v>0</v>
      </c>
      <c r="J14" s="246">
        <f t="shared" si="0"/>
        <v>0</v>
      </c>
      <c r="K14" s="100"/>
    </row>
    <row r="15" spans="1:11" ht="17.25" customHeight="1" x14ac:dyDescent="0.25">
      <c r="A15" s="80" t="s">
        <v>174</v>
      </c>
      <c r="B15" s="101">
        <v>0</v>
      </c>
      <c r="C15" s="101">
        <v>0</v>
      </c>
      <c r="D15" s="101">
        <v>1</v>
      </c>
      <c r="E15" s="101">
        <v>0</v>
      </c>
      <c r="F15" s="101">
        <v>4</v>
      </c>
      <c r="G15" s="101">
        <v>0</v>
      </c>
      <c r="H15" s="101">
        <v>1</v>
      </c>
      <c r="I15" s="101">
        <v>1</v>
      </c>
      <c r="J15" s="146">
        <f t="shared" si="0"/>
        <v>7</v>
      </c>
      <c r="K15" s="100"/>
    </row>
    <row r="16" spans="1:11" x14ac:dyDescent="0.25">
      <c r="A16" s="113" t="s">
        <v>176</v>
      </c>
      <c r="B16" s="101">
        <v>0</v>
      </c>
      <c r="C16" s="101">
        <v>0</v>
      </c>
      <c r="D16" s="101">
        <v>1</v>
      </c>
      <c r="E16" s="101">
        <v>0</v>
      </c>
      <c r="F16" s="101">
        <v>0</v>
      </c>
      <c r="G16" s="101">
        <v>0</v>
      </c>
      <c r="H16" s="101">
        <v>0</v>
      </c>
      <c r="I16" s="245">
        <v>0</v>
      </c>
      <c r="J16" s="246">
        <f t="shared" si="0"/>
        <v>1</v>
      </c>
      <c r="K16" s="100"/>
    </row>
    <row r="17" spans="1:11" ht="33.75" customHeight="1" x14ac:dyDescent="0.25">
      <c r="A17" s="113" t="s">
        <v>175</v>
      </c>
      <c r="B17" s="101">
        <v>0</v>
      </c>
      <c r="C17" s="101">
        <v>0</v>
      </c>
      <c r="D17" s="101">
        <v>0</v>
      </c>
      <c r="E17" s="101">
        <v>0</v>
      </c>
      <c r="F17" s="101">
        <v>4</v>
      </c>
      <c r="G17" s="101">
        <v>0</v>
      </c>
      <c r="H17" s="101">
        <v>1</v>
      </c>
      <c r="I17" s="245">
        <v>1</v>
      </c>
      <c r="J17" s="246">
        <f t="shared" si="0"/>
        <v>6</v>
      </c>
      <c r="K17" s="100"/>
    </row>
    <row r="18" spans="1:11" ht="17.25" customHeight="1" x14ac:dyDescent="0.25">
      <c r="A18" s="80" t="s">
        <v>188</v>
      </c>
      <c r="B18" s="247">
        <v>0</v>
      </c>
      <c r="C18" s="247">
        <v>0</v>
      </c>
      <c r="D18" s="247">
        <v>0</v>
      </c>
      <c r="E18" s="247">
        <v>0</v>
      </c>
      <c r="F18" s="101">
        <v>0</v>
      </c>
      <c r="G18" s="101">
        <v>0</v>
      </c>
      <c r="H18" s="101">
        <v>0</v>
      </c>
      <c r="I18" s="247">
        <v>0</v>
      </c>
      <c r="J18" s="146">
        <f t="shared" si="0"/>
        <v>0</v>
      </c>
      <c r="K18" s="100"/>
    </row>
    <row r="19" spans="1:11" x14ac:dyDescent="0.25">
      <c r="A19" s="256" t="s">
        <v>189</v>
      </c>
      <c r="B19" s="245">
        <v>0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5">
        <v>0</v>
      </c>
      <c r="J19" s="246">
        <f t="shared" si="0"/>
        <v>0</v>
      </c>
      <c r="K19" s="100"/>
    </row>
    <row r="20" spans="1:11" x14ac:dyDescent="0.25">
      <c r="A20" s="80" t="s">
        <v>185</v>
      </c>
      <c r="B20" s="247">
        <v>0</v>
      </c>
      <c r="C20" s="247">
        <v>0</v>
      </c>
      <c r="D20" s="247">
        <v>0</v>
      </c>
      <c r="E20" s="247">
        <v>0</v>
      </c>
      <c r="F20" s="101">
        <v>0</v>
      </c>
      <c r="G20" s="101">
        <v>0</v>
      </c>
      <c r="H20" s="101">
        <v>0</v>
      </c>
      <c r="I20" s="247">
        <v>0</v>
      </c>
      <c r="J20" s="146">
        <f t="shared" si="0"/>
        <v>0</v>
      </c>
      <c r="K20" s="100"/>
    </row>
    <row r="21" spans="1:11" ht="17.25" customHeight="1" x14ac:dyDescent="0.25">
      <c r="A21" s="80" t="s">
        <v>180</v>
      </c>
      <c r="B21" s="247">
        <v>0</v>
      </c>
      <c r="C21" s="247">
        <v>0</v>
      </c>
      <c r="D21" s="247">
        <v>0</v>
      </c>
      <c r="E21" s="247">
        <v>0</v>
      </c>
      <c r="F21" s="247">
        <v>0</v>
      </c>
      <c r="G21" s="247">
        <v>0</v>
      </c>
      <c r="H21" s="247">
        <v>0</v>
      </c>
      <c r="I21" s="247">
        <v>0</v>
      </c>
      <c r="J21" s="146">
        <f t="shared" si="0"/>
        <v>0</v>
      </c>
      <c r="K21" s="179"/>
    </row>
    <row r="22" spans="1:11" x14ac:dyDescent="0.25">
      <c r="A22" s="256" t="s">
        <v>182</v>
      </c>
      <c r="B22" s="245">
        <v>0</v>
      </c>
      <c r="C22" s="245">
        <v>0</v>
      </c>
      <c r="D22" s="245">
        <v>0</v>
      </c>
      <c r="E22" s="245">
        <v>0</v>
      </c>
      <c r="F22" s="245">
        <v>0</v>
      </c>
      <c r="G22" s="245">
        <v>0</v>
      </c>
      <c r="H22" s="245">
        <v>0</v>
      </c>
      <c r="I22" s="245">
        <v>0</v>
      </c>
      <c r="J22" s="246">
        <f t="shared" si="0"/>
        <v>0</v>
      </c>
      <c r="K22" s="100"/>
    </row>
    <row r="23" spans="1:11" ht="17.25" customHeight="1" x14ac:dyDescent="0.25">
      <c r="A23" s="80" t="s">
        <v>192</v>
      </c>
      <c r="B23" s="247">
        <v>0</v>
      </c>
      <c r="C23" s="247">
        <v>0</v>
      </c>
      <c r="D23" s="247">
        <v>0</v>
      </c>
      <c r="E23" s="247">
        <v>0</v>
      </c>
      <c r="F23" s="247">
        <v>1</v>
      </c>
      <c r="G23" s="247">
        <v>0</v>
      </c>
      <c r="H23" s="247">
        <v>0</v>
      </c>
      <c r="I23" s="247">
        <v>0</v>
      </c>
      <c r="J23" s="257">
        <f t="shared" si="0"/>
        <v>1</v>
      </c>
      <c r="K23" s="100"/>
    </row>
    <row r="24" spans="1:11" ht="21" customHeight="1" x14ac:dyDescent="0.25">
      <c r="A24" s="113" t="s">
        <v>193</v>
      </c>
      <c r="B24" s="245">
        <v>0</v>
      </c>
      <c r="C24" s="245">
        <v>0</v>
      </c>
      <c r="D24" s="245">
        <v>0</v>
      </c>
      <c r="E24" s="245">
        <v>0</v>
      </c>
      <c r="F24" s="245">
        <v>1</v>
      </c>
      <c r="G24" s="245">
        <v>0</v>
      </c>
      <c r="H24" s="245">
        <v>0</v>
      </c>
      <c r="I24" s="245">
        <v>0</v>
      </c>
      <c r="J24" s="246">
        <f t="shared" si="0"/>
        <v>1</v>
      </c>
      <c r="K24" s="100"/>
    </row>
    <row r="25" spans="1:11" ht="17.25" customHeight="1" x14ac:dyDescent="0.25">
      <c r="A25" s="80" t="s">
        <v>197</v>
      </c>
      <c r="B25" s="247">
        <v>0</v>
      </c>
      <c r="C25" s="247">
        <v>0</v>
      </c>
      <c r="D25" s="247">
        <v>0</v>
      </c>
      <c r="E25" s="247">
        <v>0</v>
      </c>
      <c r="F25" s="247">
        <v>0</v>
      </c>
      <c r="G25" s="247">
        <v>0</v>
      </c>
      <c r="H25" s="247">
        <v>0</v>
      </c>
      <c r="I25" s="247">
        <v>0</v>
      </c>
      <c r="J25" s="257">
        <f t="shared" si="0"/>
        <v>0</v>
      </c>
      <c r="K25" s="100"/>
    </row>
    <row r="26" spans="1:11" ht="17.25" customHeight="1" x14ac:dyDescent="0.25">
      <c r="A26" s="80" t="s">
        <v>191</v>
      </c>
      <c r="B26" s="101">
        <v>1</v>
      </c>
      <c r="C26" s="101">
        <v>1</v>
      </c>
      <c r="D26" s="101">
        <v>0</v>
      </c>
      <c r="E26" s="101">
        <v>2</v>
      </c>
      <c r="F26" s="101">
        <v>1</v>
      </c>
      <c r="G26" s="101">
        <v>1</v>
      </c>
      <c r="H26" s="101">
        <v>0</v>
      </c>
      <c r="I26" s="101">
        <v>1</v>
      </c>
      <c r="J26" s="146">
        <f t="shared" si="0"/>
        <v>7</v>
      </c>
      <c r="K26" s="100"/>
    </row>
    <row r="27" spans="1:11" ht="24" customHeight="1" x14ac:dyDescent="0.25">
      <c r="A27" s="54" t="s">
        <v>0</v>
      </c>
      <c r="B27" s="111">
        <f t="shared" ref="B27:I27" si="1">SUM(B8,B11,B12,B15,B18,B20,B21,B23,B25,B26)</f>
        <v>3</v>
      </c>
      <c r="C27" s="111">
        <f t="shared" si="1"/>
        <v>1</v>
      </c>
      <c r="D27" s="111">
        <f t="shared" si="1"/>
        <v>1</v>
      </c>
      <c r="E27" s="111">
        <f t="shared" si="1"/>
        <v>2</v>
      </c>
      <c r="F27" s="111">
        <f t="shared" si="1"/>
        <v>7</v>
      </c>
      <c r="G27" s="111">
        <f t="shared" si="1"/>
        <v>1</v>
      </c>
      <c r="H27" s="111">
        <f t="shared" si="1"/>
        <v>2</v>
      </c>
      <c r="I27" s="111">
        <f t="shared" si="1"/>
        <v>2</v>
      </c>
      <c r="J27" s="112">
        <f>+SUM(B27:I27)</f>
        <v>19</v>
      </c>
    </row>
    <row r="28" spans="1:11" x14ac:dyDescent="0.25">
      <c r="A28" s="48" t="s">
        <v>272</v>
      </c>
    </row>
    <row r="29" spans="1:11" x14ac:dyDescent="0.25">
      <c r="A29" s="48" t="s">
        <v>243</v>
      </c>
    </row>
    <row r="30" spans="1:11" x14ac:dyDescent="0.25">
      <c r="A30" s="331" t="s">
        <v>51</v>
      </c>
      <c r="B30" s="331"/>
      <c r="C30" s="331"/>
      <c r="D30" s="331"/>
      <c r="E30" s="331"/>
      <c r="F30" s="331"/>
      <c r="G30" s="331"/>
      <c r="H30" s="331"/>
      <c r="I30" s="331"/>
    </row>
    <row r="31" spans="1:11" ht="15" customHeight="1" x14ac:dyDescent="0.25">
      <c r="A31" s="102"/>
      <c r="B31" s="102"/>
      <c r="C31" s="102"/>
      <c r="D31" s="102"/>
      <c r="E31" s="102"/>
      <c r="F31" s="102"/>
      <c r="G31" s="102"/>
      <c r="H31" s="102"/>
      <c r="I31" s="102"/>
    </row>
    <row r="32" spans="1:11" ht="12.75" customHeight="1" x14ac:dyDescent="0.25">
      <c r="A32" s="103" t="s">
        <v>68</v>
      </c>
      <c r="B32" s="334" t="s">
        <v>60</v>
      </c>
      <c r="C32" s="334"/>
      <c r="D32" s="334"/>
      <c r="E32" s="334"/>
      <c r="F32" s="334"/>
      <c r="G32" s="334"/>
      <c r="H32" s="104"/>
      <c r="K32" s="105"/>
    </row>
    <row r="33" spans="1:13" ht="13.5" customHeight="1" x14ac:dyDescent="0.25">
      <c r="A33" s="103" t="s">
        <v>67</v>
      </c>
      <c r="B33" s="334" t="s">
        <v>59</v>
      </c>
      <c r="C33" s="334"/>
      <c r="D33" s="334"/>
      <c r="E33" s="334"/>
      <c r="F33" s="334"/>
      <c r="G33" s="334"/>
      <c r="H33" s="104"/>
      <c r="K33" s="105"/>
    </row>
    <row r="34" spans="1:13" ht="13.5" customHeight="1" x14ac:dyDescent="0.25">
      <c r="A34" s="103" t="s">
        <v>66</v>
      </c>
      <c r="B34" s="334" t="s">
        <v>58</v>
      </c>
      <c r="C34" s="334"/>
      <c r="D34" s="334"/>
      <c r="E34" s="334"/>
      <c r="F34" s="334"/>
      <c r="G34" s="334"/>
      <c r="H34" s="104"/>
      <c r="K34" s="105"/>
    </row>
    <row r="35" spans="1:13" ht="13.5" customHeight="1" x14ac:dyDescent="0.25">
      <c r="A35" s="103" t="s">
        <v>65</v>
      </c>
      <c r="B35" s="334" t="s">
        <v>57</v>
      </c>
      <c r="C35" s="334"/>
      <c r="D35" s="334"/>
      <c r="E35" s="334"/>
      <c r="F35" s="334"/>
      <c r="G35" s="334"/>
      <c r="H35" s="104"/>
      <c r="K35" s="105"/>
    </row>
    <row r="36" spans="1:13" ht="13.5" customHeight="1" x14ac:dyDescent="0.25">
      <c r="A36" s="103" t="s">
        <v>64</v>
      </c>
      <c r="B36" s="334" t="s">
        <v>56</v>
      </c>
      <c r="C36" s="334"/>
      <c r="D36" s="334"/>
      <c r="E36" s="334"/>
      <c r="F36" s="334"/>
      <c r="G36" s="334"/>
      <c r="H36" s="104"/>
      <c r="K36" s="105"/>
    </row>
    <row r="37" spans="1:13" ht="13.5" customHeight="1" x14ac:dyDescent="0.25">
      <c r="A37" s="103" t="s">
        <v>63</v>
      </c>
      <c r="B37" s="334" t="s">
        <v>55</v>
      </c>
      <c r="C37" s="334"/>
      <c r="D37" s="334"/>
      <c r="E37" s="334"/>
      <c r="F37" s="334"/>
      <c r="G37" s="334"/>
      <c r="H37" s="104"/>
      <c r="K37" s="105"/>
    </row>
    <row r="38" spans="1:13" ht="13.5" customHeight="1" x14ac:dyDescent="0.25">
      <c r="A38" s="103" t="s">
        <v>62</v>
      </c>
      <c r="B38" s="334" t="s">
        <v>54</v>
      </c>
      <c r="C38" s="334"/>
      <c r="D38" s="334"/>
      <c r="E38" s="334"/>
      <c r="F38" s="334"/>
      <c r="G38" s="334"/>
      <c r="H38" s="104"/>
      <c r="K38" s="105"/>
    </row>
    <row r="39" spans="1:13" ht="13.5" customHeight="1" x14ac:dyDescent="0.25">
      <c r="A39" s="103" t="s">
        <v>61</v>
      </c>
      <c r="B39" s="334" t="s">
        <v>53</v>
      </c>
      <c r="C39" s="334"/>
      <c r="D39" s="334"/>
      <c r="E39" s="334"/>
      <c r="F39" s="334"/>
      <c r="G39" s="334"/>
      <c r="H39" s="104"/>
      <c r="K39" s="105"/>
    </row>
    <row r="40" spans="1:13" ht="13.5" customHeight="1" x14ac:dyDescent="0.25">
      <c r="A40" s="104"/>
      <c r="B40" s="334" t="s">
        <v>133</v>
      </c>
      <c r="C40" s="334"/>
      <c r="D40" s="334"/>
      <c r="E40" s="334"/>
      <c r="F40" s="334"/>
      <c r="G40" s="334"/>
      <c r="H40" s="104"/>
      <c r="K40" s="105"/>
    </row>
    <row r="43" spans="1:13" x14ac:dyDescent="0.25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</row>
    <row r="44" spans="1:13" x14ac:dyDescent="0.25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</row>
    <row r="45" spans="1:13" x14ac:dyDescent="0.15">
      <c r="A45" s="106"/>
      <c r="B45" s="107"/>
      <c r="C45" s="107"/>
      <c r="D45" s="107"/>
      <c r="E45" s="107"/>
      <c r="F45" s="107"/>
      <c r="G45" s="107"/>
      <c r="H45" s="107"/>
      <c r="I45" s="107"/>
      <c r="J45" s="333"/>
      <c r="K45" s="333"/>
      <c r="L45" s="333"/>
      <c r="M45" s="333"/>
    </row>
    <row r="46" spans="1:13" x14ac:dyDescent="0.25">
      <c r="A46" s="108"/>
      <c r="B46" s="109"/>
      <c r="C46" s="109"/>
      <c r="D46" s="109"/>
      <c r="E46" s="109"/>
      <c r="F46" s="109"/>
      <c r="G46" s="109"/>
      <c r="H46" s="109"/>
      <c r="I46" s="109"/>
      <c r="J46" s="333"/>
      <c r="K46" s="333"/>
      <c r="L46" s="333"/>
      <c r="M46" s="333"/>
    </row>
    <row r="47" spans="1:13" x14ac:dyDescent="0.25">
      <c r="A47" s="108"/>
      <c r="B47" s="109"/>
      <c r="C47" s="109"/>
      <c r="D47" s="109"/>
      <c r="E47" s="109"/>
      <c r="F47" s="109"/>
      <c r="G47" s="109"/>
      <c r="H47" s="109"/>
      <c r="I47" s="109"/>
      <c r="J47" s="333"/>
      <c r="K47" s="333"/>
      <c r="L47" s="333"/>
      <c r="M47" s="333"/>
    </row>
    <row r="48" spans="1:13" x14ac:dyDescent="0.25">
      <c r="A48" s="108"/>
      <c r="B48" s="109"/>
      <c r="C48" s="109"/>
      <c r="D48" s="109"/>
      <c r="E48" s="109"/>
      <c r="F48" s="109"/>
      <c r="G48" s="109"/>
      <c r="H48" s="109"/>
      <c r="I48" s="109"/>
      <c r="J48" s="333"/>
      <c r="K48" s="333"/>
      <c r="L48" s="333"/>
      <c r="M48" s="333"/>
    </row>
    <row r="49" spans="1:13" x14ac:dyDescent="0.25">
      <c r="A49" s="108"/>
      <c r="B49" s="109"/>
      <c r="C49" s="109"/>
      <c r="D49" s="109"/>
      <c r="E49" s="109"/>
      <c r="F49" s="109"/>
      <c r="G49" s="109"/>
      <c r="H49" s="109"/>
      <c r="I49" s="109"/>
      <c r="J49" s="333"/>
      <c r="K49" s="333"/>
      <c r="L49" s="333"/>
      <c r="M49" s="333"/>
    </row>
    <row r="50" spans="1:13" x14ac:dyDescent="0.25">
      <c r="A50" s="108"/>
      <c r="B50" s="109"/>
      <c r="C50" s="109"/>
      <c r="D50" s="109"/>
      <c r="E50" s="109"/>
      <c r="F50" s="109"/>
      <c r="G50" s="109"/>
      <c r="H50" s="109"/>
      <c r="I50" s="109"/>
      <c r="J50" s="333"/>
      <c r="K50" s="333"/>
      <c r="L50" s="333"/>
      <c r="M50" s="333"/>
    </row>
    <row r="51" spans="1:13" x14ac:dyDescent="0.25">
      <c r="A51" s="108"/>
      <c r="B51" s="109"/>
      <c r="C51" s="109"/>
      <c r="D51" s="109"/>
      <c r="E51" s="109"/>
      <c r="F51" s="109"/>
      <c r="G51" s="109"/>
      <c r="H51" s="109"/>
      <c r="I51" s="109"/>
      <c r="J51" s="333"/>
      <c r="K51" s="333"/>
      <c r="L51" s="333"/>
      <c r="M51" s="333"/>
    </row>
    <row r="52" spans="1:13" x14ac:dyDescent="0.25">
      <c r="A52" s="108"/>
      <c r="B52" s="109"/>
      <c r="C52" s="109"/>
      <c r="D52" s="109"/>
      <c r="E52" s="109"/>
      <c r="F52" s="109"/>
      <c r="G52" s="109"/>
      <c r="H52" s="109"/>
      <c r="I52" s="109"/>
      <c r="J52" s="333"/>
      <c r="K52" s="333"/>
      <c r="L52" s="333"/>
      <c r="M52" s="333"/>
    </row>
    <row r="53" spans="1:13" x14ac:dyDescent="0.25">
      <c r="A53" s="109"/>
      <c r="B53" s="109"/>
      <c r="C53" s="109"/>
      <c r="D53" s="109"/>
      <c r="E53" s="109"/>
      <c r="F53" s="109"/>
      <c r="G53" s="109"/>
      <c r="H53" s="109"/>
      <c r="I53" s="109"/>
      <c r="J53" s="333"/>
      <c r="K53" s="333"/>
      <c r="L53" s="333"/>
      <c r="M53" s="333"/>
    </row>
  </sheetData>
  <mergeCells count="25">
    <mergeCell ref="J45:M45"/>
    <mergeCell ref="J46:M46"/>
    <mergeCell ref="J47:M47"/>
    <mergeCell ref="J48:M48"/>
    <mergeCell ref="B32:G32"/>
    <mergeCell ref="B33:G33"/>
    <mergeCell ref="B35:G35"/>
    <mergeCell ref="B34:G34"/>
    <mergeCell ref="B40:G40"/>
    <mergeCell ref="B39:G39"/>
    <mergeCell ref="B38:G38"/>
    <mergeCell ref="B37:G37"/>
    <mergeCell ref="B36:G36"/>
    <mergeCell ref="J53:M53"/>
    <mergeCell ref="J50:M50"/>
    <mergeCell ref="J51:M51"/>
    <mergeCell ref="J52:M52"/>
    <mergeCell ref="J49:M49"/>
    <mergeCell ref="J6:J7"/>
    <mergeCell ref="A30:I30"/>
    <mergeCell ref="A1:I1"/>
    <mergeCell ref="A3:I3"/>
    <mergeCell ref="A6:A7"/>
    <mergeCell ref="A4:I4"/>
    <mergeCell ref="B6:I6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Normal="100" zoomScaleSheetLayoutView="130" workbookViewId="0">
      <selection activeCell="G14" sqref="G14"/>
    </sheetView>
  </sheetViews>
  <sheetFormatPr baseColWidth="10" defaultColWidth="11.44140625" defaultRowHeight="35.25" customHeight="1" x14ac:dyDescent="0.25"/>
  <cols>
    <col min="1" max="1" width="32.109375" style="70" customWidth="1"/>
    <col min="2" max="2" width="19.44140625" style="65" customWidth="1"/>
    <col min="3" max="3" width="20" style="65" customWidth="1"/>
    <col min="4" max="4" width="21.109375" style="65" customWidth="1"/>
    <col min="5" max="16384" width="11.44140625" style="65"/>
  </cols>
  <sheetData>
    <row r="1" spans="1:4" ht="16.2" x14ac:dyDescent="0.25">
      <c r="A1" s="285" t="s">
        <v>292</v>
      </c>
      <c r="B1" s="285"/>
      <c r="C1" s="285"/>
      <c r="D1" s="285"/>
    </row>
    <row r="2" spans="1:4" ht="16.2" x14ac:dyDescent="0.25">
      <c r="A2" s="210" t="s">
        <v>82</v>
      </c>
      <c r="B2" s="219"/>
      <c r="C2" s="219"/>
      <c r="D2" s="219"/>
    </row>
    <row r="3" spans="1:4" s="68" customFormat="1" ht="32.25" customHeight="1" x14ac:dyDescent="0.25">
      <c r="A3" s="286" t="s">
        <v>232</v>
      </c>
      <c r="B3" s="286"/>
      <c r="C3" s="286"/>
      <c r="D3" s="286"/>
    </row>
    <row r="4" spans="1:4" s="68" customFormat="1" ht="18.600000000000001" x14ac:dyDescent="0.25">
      <c r="A4" s="289" t="s">
        <v>324</v>
      </c>
      <c r="B4" s="286"/>
      <c r="C4" s="286"/>
      <c r="D4" s="286"/>
    </row>
    <row r="5" spans="1:4" s="68" customFormat="1" ht="5.25" customHeight="1" x14ac:dyDescent="0.25">
      <c r="A5" s="300"/>
      <c r="B5" s="300"/>
      <c r="C5" s="300"/>
      <c r="D5" s="300"/>
    </row>
    <row r="6" spans="1:4" s="68" customFormat="1" ht="20.25" customHeight="1" x14ac:dyDescent="0.25">
      <c r="A6" s="335" t="s">
        <v>247</v>
      </c>
      <c r="B6" s="336" t="s">
        <v>81</v>
      </c>
      <c r="C6" s="336"/>
      <c r="D6" s="335" t="s">
        <v>0</v>
      </c>
    </row>
    <row r="7" spans="1:4" s="68" customFormat="1" ht="18.75" customHeight="1" x14ac:dyDescent="0.25">
      <c r="A7" s="335"/>
      <c r="B7" s="147" t="s">
        <v>79</v>
      </c>
      <c r="C7" s="147" t="s">
        <v>80</v>
      </c>
      <c r="D7" s="335"/>
    </row>
    <row r="8" spans="1:4" ht="20.100000000000001" customHeight="1" x14ac:dyDescent="0.25">
      <c r="A8" s="170" t="s">
        <v>233</v>
      </c>
      <c r="B8" s="145">
        <v>13</v>
      </c>
      <c r="C8" s="145">
        <v>2</v>
      </c>
      <c r="D8" s="146">
        <f t="shared" ref="D8:D10" si="0">SUM(B8:C8)</f>
        <v>15</v>
      </c>
    </row>
    <row r="9" spans="1:4" ht="20.100000000000001" customHeight="1" x14ac:dyDescent="0.25">
      <c r="A9" s="170" t="s">
        <v>235</v>
      </c>
      <c r="B9" s="145">
        <v>0</v>
      </c>
      <c r="C9" s="145">
        <v>1</v>
      </c>
      <c r="D9" s="146">
        <f t="shared" si="0"/>
        <v>1</v>
      </c>
    </row>
    <row r="10" spans="1:4" ht="20.100000000000001" customHeight="1" x14ac:dyDescent="0.25">
      <c r="A10" s="170" t="s">
        <v>234</v>
      </c>
      <c r="B10" s="145">
        <v>3</v>
      </c>
      <c r="C10" s="145">
        <v>0</v>
      </c>
      <c r="D10" s="146">
        <f t="shared" si="0"/>
        <v>3</v>
      </c>
    </row>
    <row r="11" spans="1:4" ht="22.5" customHeight="1" x14ac:dyDescent="0.25">
      <c r="A11" s="204" t="s">
        <v>0</v>
      </c>
      <c r="B11" s="205">
        <f>SUM(B8:B10)</f>
        <v>16</v>
      </c>
      <c r="C11" s="205">
        <f>SUM(C8:C10)</f>
        <v>3</v>
      </c>
      <c r="D11" s="112">
        <f>SUM(D8:D10)</f>
        <v>19</v>
      </c>
    </row>
    <row r="12" spans="1:4" ht="16.2" x14ac:dyDescent="0.25">
      <c r="A12" s="48" t="s">
        <v>269</v>
      </c>
    </row>
    <row r="13" spans="1:4" ht="16.2" x14ac:dyDescent="0.25">
      <c r="A13" s="48" t="s">
        <v>243</v>
      </c>
    </row>
    <row r="15" spans="1:4" ht="32.25" customHeight="1" x14ac:dyDescent="0.25">
      <c r="A15" s="69"/>
    </row>
    <row r="16" spans="1:4" ht="18.600000000000001" x14ac:dyDescent="0.25"/>
    <row r="17" spans="6:6" ht="13.5" customHeight="1" x14ac:dyDescent="0.25"/>
    <row r="31" spans="6:6" ht="35.25" customHeight="1" x14ac:dyDescent="0.25">
      <c r="F31" s="68"/>
    </row>
    <row r="32" spans="6:6" ht="35.25" customHeight="1" x14ac:dyDescent="0.25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Q42"/>
  <sheetViews>
    <sheetView showGridLines="0" zoomScale="80" zoomScaleNormal="80" zoomScaleSheetLayoutView="115" workbookViewId="0">
      <selection activeCell="J25" sqref="J25"/>
    </sheetView>
  </sheetViews>
  <sheetFormatPr baseColWidth="10" defaultColWidth="11.44140625" defaultRowHeight="16.2" x14ac:dyDescent="0.25"/>
  <cols>
    <col min="1" max="1" width="47" style="131" customWidth="1"/>
    <col min="2" max="9" width="7.6640625" style="131" customWidth="1"/>
    <col min="10" max="10" width="9.88671875" style="131" customWidth="1"/>
    <col min="11" max="12" width="11.44140625" style="131"/>
    <col min="13" max="20" width="5.88671875" style="131" customWidth="1"/>
    <col min="21" max="24" width="5" style="131" customWidth="1"/>
    <col min="25" max="25" width="5.33203125" style="131" customWidth="1"/>
    <col min="26" max="16384" width="11.44140625" style="131"/>
  </cols>
  <sheetData>
    <row r="1" spans="1:11" x14ac:dyDescent="0.25">
      <c r="A1" s="298" t="s">
        <v>293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1" x14ac:dyDescent="0.25">
      <c r="A2" s="223" t="s">
        <v>82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1" ht="31.5" customHeight="1" x14ac:dyDescent="0.25">
      <c r="A3" s="299" t="s">
        <v>100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1" x14ac:dyDescent="0.25">
      <c r="A4" s="302" t="s">
        <v>325</v>
      </c>
      <c r="B4" s="299"/>
      <c r="C4" s="299"/>
      <c r="D4" s="299"/>
      <c r="E4" s="299"/>
      <c r="F4" s="299"/>
      <c r="G4" s="299"/>
      <c r="H4" s="299"/>
      <c r="I4" s="299"/>
      <c r="J4" s="299"/>
    </row>
    <row r="5" spans="1:11" ht="13.5" customHeight="1" x14ac:dyDescent="0.25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172"/>
    </row>
    <row r="6" spans="1:11" ht="19.5" customHeight="1" x14ac:dyDescent="0.25">
      <c r="A6" s="339" t="s">
        <v>77</v>
      </c>
      <c r="B6" s="340" t="s">
        <v>51</v>
      </c>
      <c r="C6" s="340"/>
      <c r="D6" s="340"/>
      <c r="E6" s="340"/>
      <c r="F6" s="340"/>
      <c r="G6" s="340"/>
      <c r="H6" s="340"/>
      <c r="I6" s="340"/>
      <c r="J6" s="339" t="s">
        <v>0</v>
      </c>
    </row>
    <row r="7" spans="1:11" ht="18" customHeight="1" x14ac:dyDescent="0.25">
      <c r="A7" s="339"/>
      <c r="B7" s="165" t="s">
        <v>75</v>
      </c>
      <c r="C7" s="165" t="s">
        <v>74</v>
      </c>
      <c r="D7" s="165" t="s">
        <v>129</v>
      </c>
      <c r="E7" s="165" t="s">
        <v>69</v>
      </c>
      <c r="F7" s="165" t="s">
        <v>73</v>
      </c>
      <c r="G7" s="165" t="s">
        <v>130</v>
      </c>
      <c r="H7" s="165" t="s">
        <v>72</v>
      </c>
      <c r="I7" s="165" t="s">
        <v>71</v>
      </c>
      <c r="J7" s="339"/>
    </row>
    <row r="8" spans="1:11" ht="19.5" customHeight="1" x14ac:dyDescent="0.25">
      <c r="A8" s="138" t="s">
        <v>200</v>
      </c>
      <c r="B8" s="258">
        <v>1</v>
      </c>
      <c r="C8" s="258">
        <v>1</v>
      </c>
      <c r="D8" s="258">
        <v>0</v>
      </c>
      <c r="E8" s="258">
        <v>0</v>
      </c>
      <c r="F8" s="258">
        <v>3</v>
      </c>
      <c r="G8" s="258">
        <v>0</v>
      </c>
      <c r="H8" s="258">
        <v>0</v>
      </c>
      <c r="I8" s="258">
        <v>1</v>
      </c>
      <c r="J8" s="259">
        <f t="shared" ref="J8:J24" si="0">SUM(B8:I8)</f>
        <v>6</v>
      </c>
    </row>
    <row r="9" spans="1:11" ht="15" customHeight="1" x14ac:dyDescent="0.25">
      <c r="A9" s="138" t="s">
        <v>201</v>
      </c>
      <c r="B9" s="258">
        <v>0</v>
      </c>
      <c r="C9" s="258">
        <v>0</v>
      </c>
      <c r="D9" s="258">
        <v>1</v>
      </c>
      <c r="E9" s="258">
        <v>0</v>
      </c>
      <c r="F9" s="258">
        <v>1</v>
      </c>
      <c r="G9" s="258">
        <v>0</v>
      </c>
      <c r="H9" s="258">
        <v>0</v>
      </c>
      <c r="I9" s="258">
        <v>0</v>
      </c>
      <c r="J9" s="259">
        <f t="shared" si="0"/>
        <v>2</v>
      </c>
    </row>
    <row r="10" spans="1:11" ht="15" customHeight="1" x14ac:dyDescent="0.25">
      <c r="A10" s="166" t="s">
        <v>202</v>
      </c>
      <c r="B10" s="254">
        <v>0</v>
      </c>
      <c r="C10" s="258">
        <v>0</v>
      </c>
      <c r="D10" s="258">
        <v>1</v>
      </c>
      <c r="E10" s="258">
        <v>0</v>
      </c>
      <c r="F10" s="258">
        <v>1</v>
      </c>
      <c r="G10" s="258">
        <v>0</v>
      </c>
      <c r="H10" s="258">
        <v>0</v>
      </c>
      <c r="I10" s="258">
        <v>0</v>
      </c>
      <c r="J10" s="260">
        <f t="shared" si="0"/>
        <v>2</v>
      </c>
    </row>
    <row r="11" spans="1:11" s="180" customFormat="1" ht="12.75" customHeight="1" x14ac:dyDescent="0.25">
      <c r="A11" s="138" t="s">
        <v>204</v>
      </c>
      <c r="B11" s="258">
        <v>1</v>
      </c>
      <c r="C11" s="258">
        <v>0</v>
      </c>
      <c r="D11" s="258">
        <v>0</v>
      </c>
      <c r="E11" s="258">
        <v>0</v>
      </c>
      <c r="F11" s="258">
        <v>0</v>
      </c>
      <c r="G11" s="258">
        <v>0</v>
      </c>
      <c r="H11" s="258">
        <v>0</v>
      </c>
      <c r="I11" s="258">
        <v>1</v>
      </c>
      <c r="J11" s="259">
        <f t="shared" si="0"/>
        <v>2</v>
      </c>
    </row>
    <row r="12" spans="1:11" ht="12.75" customHeight="1" x14ac:dyDescent="0.25">
      <c r="A12" s="166" t="s">
        <v>320</v>
      </c>
      <c r="B12" s="254">
        <v>0</v>
      </c>
      <c r="C12" s="254">
        <v>0</v>
      </c>
      <c r="D12" s="254">
        <v>0</v>
      </c>
      <c r="E12" s="254">
        <v>0</v>
      </c>
      <c r="F12" s="254">
        <v>0</v>
      </c>
      <c r="G12" s="254">
        <v>0</v>
      </c>
      <c r="H12" s="254">
        <v>0</v>
      </c>
      <c r="I12" s="254">
        <v>1</v>
      </c>
      <c r="J12" s="260">
        <f t="shared" si="0"/>
        <v>1</v>
      </c>
    </row>
    <row r="13" spans="1:11" ht="12.75" customHeight="1" x14ac:dyDescent="0.25">
      <c r="A13" s="166" t="s">
        <v>290</v>
      </c>
      <c r="B13" s="254">
        <v>1</v>
      </c>
      <c r="C13" s="254">
        <v>0</v>
      </c>
      <c r="D13" s="254">
        <v>0</v>
      </c>
      <c r="E13" s="254">
        <v>0</v>
      </c>
      <c r="F13" s="254">
        <v>0</v>
      </c>
      <c r="G13" s="254">
        <v>0</v>
      </c>
      <c r="H13" s="254">
        <v>0</v>
      </c>
      <c r="I13" s="254">
        <v>0</v>
      </c>
      <c r="J13" s="260">
        <f t="shared" si="0"/>
        <v>1</v>
      </c>
    </row>
    <row r="14" spans="1:11" x14ac:dyDescent="0.25">
      <c r="A14" s="138" t="s">
        <v>208</v>
      </c>
      <c r="B14" s="258">
        <v>1</v>
      </c>
      <c r="C14" s="258">
        <v>0</v>
      </c>
      <c r="D14" s="258">
        <v>0</v>
      </c>
      <c r="E14" s="258">
        <v>0</v>
      </c>
      <c r="F14" s="258">
        <v>0</v>
      </c>
      <c r="G14" s="258">
        <v>0</v>
      </c>
      <c r="H14" s="258">
        <v>0</v>
      </c>
      <c r="I14" s="258">
        <v>0</v>
      </c>
      <c r="J14" s="259">
        <f t="shared" si="0"/>
        <v>1</v>
      </c>
    </row>
    <row r="15" spans="1:11" ht="20.25" customHeight="1" x14ac:dyDescent="0.25">
      <c r="A15" s="166" t="s">
        <v>210</v>
      </c>
      <c r="B15" s="254">
        <v>1</v>
      </c>
      <c r="C15" s="254">
        <v>0</v>
      </c>
      <c r="D15" s="254">
        <v>0</v>
      </c>
      <c r="E15" s="254">
        <v>0</v>
      </c>
      <c r="F15" s="254">
        <v>0</v>
      </c>
      <c r="G15" s="254">
        <v>0</v>
      </c>
      <c r="H15" s="254">
        <v>0</v>
      </c>
      <c r="I15" s="254">
        <v>0</v>
      </c>
      <c r="J15" s="261">
        <f t="shared" si="0"/>
        <v>1</v>
      </c>
    </row>
    <row r="16" spans="1:11" ht="17.25" customHeight="1" x14ac:dyDescent="0.25">
      <c r="A16" s="138" t="s">
        <v>212</v>
      </c>
      <c r="B16" s="258">
        <v>0</v>
      </c>
      <c r="C16" s="258">
        <v>0</v>
      </c>
      <c r="D16" s="258">
        <v>0</v>
      </c>
      <c r="E16" s="258">
        <v>2</v>
      </c>
      <c r="F16" s="258">
        <v>2</v>
      </c>
      <c r="G16" s="258">
        <v>1</v>
      </c>
      <c r="H16" s="258">
        <v>1</v>
      </c>
      <c r="I16" s="258">
        <v>0</v>
      </c>
      <c r="J16" s="259">
        <f t="shared" si="0"/>
        <v>6</v>
      </c>
    </row>
    <row r="17" spans="1:13" x14ac:dyDescent="0.25">
      <c r="A17" s="166" t="s">
        <v>313</v>
      </c>
      <c r="B17" s="254">
        <v>0</v>
      </c>
      <c r="C17" s="254">
        <v>0</v>
      </c>
      <c r="D17" s="254">
        <v>0</v>
      </c>
      <c r="E17" s="254">
        <v>1</v>
      </c>
      <c r="F17" s="254">
        <v>1</v>
      </c>
      <c r="G17" s="254">
        <v>0</v>
      </c>
      <c r="H17" s="254">
        <v>0</v>
      </c>
      <c r="I17" s="254">
        <v>0</v>
      </c>
      <c r="J17" s="260">
        <f t="shared" si="0"/>
        <v>2</v>
      </c>
    </row>
    <row r="18" spans="1:13" ht="22.8" x14ac:dyDescent="0.25">
      <c r="A18" s="166" t="s">
        <v>213</v>
      </c>
      <c r="B18" s="254">
        <v>0</v>
      </c>
      <c r="C18" s="254">
        <v>0</v>
      </c>
      <c r="D18" s="254">
        <v>0</v>
      </c>
      <c r="E18" s="254">
        <v>0</v>
      </c>
      <c r="F18" s="254">
        <v>1</v>
      </c>
      <c r="G18" s="254">
        <v>1</v>
      </c>
      <c r="H18" s="254">
        <v>1</v>
      </c>
      <c r="I18" s="254">
        <v>0</v>
      </c>
      <c r="J18" s="260">
        <f t="shared" si="0"/>
        <v>3</v>
      </c>
    </row>
    <row r="19" spans="1:13" ht="21.75" customHeight="1" x14ac:dyDescent="0.25">
      <c r="A19" s="166" t="s">
        <v>214</v>
      </c>
      <c r="B19" s="254">
        <v>0</v>
      </c>
      <c r="C19" s="254">
        <v>0</v>
      </c>
      <c r="D19" s="254">
        <v>0</v>
      </c>
      <c r="E19" s="254">
        <v>1</v>
      </c>
      <c r="F19" s="254">
        <v>0</v>
      </c>
      <c r="G19" s="254">
        <v>0</v>
      </c>
      <c r="H19" s="254">
        <v>0</v>
      </c>
      <c r="I19" s="254">
        <v>0</v>
      </c>
      <c r="J19" s="260">
        <f t="shared" si="0"/>
        <v>1</v>
      </c>
    </row>
    <row r="20" spans="1:13" ht="18.75" customHeight="1" x14ac:dyDescent="0.25">
      <c r="A20" s="138" t="s">
        <v>215</v>
      </c>
      <c r="B20" s="258">
        <v>0</v>
      </c>
      <c r="C20" s="258">
        <v>0</v>
      </c>
      <c r="D20" s="258">
        <v>0</v>
      </c>
      <c r="E20" s="258">
        <v>0</v>
      </c>
      <c r="F20" s="258">
        <v>1</v>
      </c>
      <c r="G20" s="258">
        <v>0</v>
      </c>
      <c r="H20" s="258">
        <v>1</v>
      </c>
      <c r="I20" s="258">
        <v>0</v>
      </c>
      <c r="J20" s="259">
        <f t="shared" si="0"/>
        <v>2</v>
      </c>
    </row>
    <row r="21" spans="1:13" x14ac:dyDescent="0.25">
      <c r="A21" s="166" t="s">
        <v>216</v>
      </c>
      <c r="B21" s="254">
        <v>0</v>
      </c>
      <c r="C21" s="254">
        <v>0</v>
      </c>
      <c r="D21" s="254">
        <v>0</v>
      </c>
      <c r="E21" s="254">
        <v>0</v>
      </c>
      <c r="F21" s="254">
        <v>1</v>
      </c>
      <c r="G21" s="254">
        <v>0</v>
      </c>
      <c r="H21" s="254">
        <v>0</v>
      </c>
      <c r="I21" s="254">
        <v>0</v>
      </c>
      <c r="J21" s="260">
        <f t="shared" si="0"/>
        <v>1</v>
      </c>
    </row>
    <row r="22" spans="1:13" x14ac:dyDescent="0.25">
      <c r="A22" s="166" t="s">
        <v>219</v>
      </c>
      <c r="B22" s="254">
        <v>0</v>
      </c>
      <c r="C22" s="254">
        <v>0</v>
      </c>
      <c r="D22" s="254">
        <v>0</v>
      </c>
      <c r="E22" s="254">
        <v>0</v>
      </c>
      <c r="F22" s="254">
        <v>0</v>
      </c>
      <c r="G22" s="254">
        <v>0</v>
      </c>
      <c r="H22" s="254">
        <v>1</v>
      </c>
      <c r="I22" s="254">
        <v>0</v>
      </c>
      <c r="J22" s="260">
        <f t="shared" si="0"/>
        <v>1</v>
      </c>
    </row>
    <row r="23" spans="1:13" ht="18.75" customHeight="1" x14ac:dyDescent="0.25">
      <c r="A23" s="138" t="s">
        <v>220</v>
      </c>
      <c r="B23" s="258">
        <v>0</v>
      </c>
      <c r="C23" s="258">
        <v>0</v>
      </c>
      <c r="D23" s="258">
        <v>0</v>
      </c>
      <c r="E23" s="258">
        <v>0</v>
      </c>
      <c r="F23" s="258">
        <v>0</v>
      </c>
      <c r="G23" s="258">
        <v>0</v>
      </c>
      <c r="H23" s="258">
        <v>0</v>
      </c>
      <c r="I23" s="258">
        <v>0</v>
      </c>
      <c r="J23" s="259">
        <f t="shared" si="0"/>
        <v>0</v>
      </c>
    </row>
    <row r="24" spans="1:13" ht="22.5" customHeight="1" x14ac:dyDescent="0.25">
      <c r="A24" s="166" t="s">
        <v>112</v>
      </c>
      <c r="B24" s="254">
        <v>0</v>
      </c>
      <c r="C24" s="254">
        <v>0</v>
      </c>
      <c r="D24" s="254">
        <v>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61">
        <f t="shared" si="0"/>
        <v>0</v>
      </c>
    </row>
    <row r="25" spans="1:13" ht="18" customHeight="1" x14ac:dyDescent="0.25">
      <c r="A25" s="139" t="s">
        <v>0</v>
      </c>
      <c r="B25" s="140">
        <f t="shared" ref="B25:J25" si="1">SUM(B8,B9,B11,B14,B16, B23,B20)</f>
        <v>3</v>
      </c>
      <c r="C25" s="140">
        <f t="shared" si="1"/>
        <v>1</v>
      </c>
      <c r="D25" s="140">
        <f t="shared" si="1"/>
        <v>1</v>
      </c>
      <c r="E25" s="140">
        <f t="shared" si="1"/>
        <v>2</v>
      </c>
      <c r="F25" s="140">
        <f t="shared" si="1"/>
        <v>7</v>
      </c>
      <c r="G25" s="140">
        <f t="shared" si="1"/>
        <v>1</v>
      </c>
      <c r="H25" s="140">
        <f t="shared" si="1"/>
        <v>2</v>
      </c>
      <c r="I25" s="140">
        <f t="shared" si="1"/>
        <v>2</v>
      </c>
      <c r="J25" s="255">
        <f t="shared" si="1"/>
        <v>19</v>
      </c>
    </row>
    <row r="26" spans="1:13" ht="20.25" customHeight="1" x14ac:dyDescent="0.25">
      <c r="A26" s="136" t="s">
        <v>278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13" ht="10.5" customHeight="1" x14ac:dyDescent="0.25">
      <c r="A27" s="136" t="s">
        <v>243</v>
      </c>
      <c r="B27" s="159"/>
      <c r="C27" s="159"/>
      <c r="D27" s="159"/>
      <c r="E27" s="159"/>
      <c r="F27" s="159"/>
      <c r="G27" s="159"/>
      <c r="H27" s="159"/>
      <c r="I27" s="159"/>
      <c r="J27" s="160"/>
    </row>
    <row r="28" spans="1:13" ht="10.5" customHeight="1" x14ac:dyDescent="0.25">
      <c r="A28" s="338" t="s">
        <v>51</v>
      </c>
      <c r="B28" s="338"/>
      <c r="C28" s="338"/>
      <c r="D28" s="338"/>
      <c r="E28" s="338"/>
      <c r="F28" s="338"/>
      <c r="G28" s="338"/>
      <c r="H28" s="338"/>
      <c r="I28" s="338"/>
      <c r="J28" s="338"/>
    </row>
    <row r="29" spans="1:13" ht="9" customHeight="1" x14ac:dyDescent="0.25">
      <c r="A29" s="132"/>
      <c r="B29" s="132"/>
      <c r="C29" s="132"/>
      <c r="D29" s="132"/>
      <c r="E29" s="132"/>
      <c r="F29" s="132"/>
      <c r="G29" s="132"/>
      <c r="H29" s="132"/>
      <c r="I29" s="132"/>
    </row>
    <row r="30" spans="1:13" ht="12" customHeight="1" x14ac:dyDescent="0.25">
      <c r="A30" s="133" t="s">
        <v>68</v>
      </c>
      <c r="D30" s="337" t="s">
        <v>60</v>
      </c>
      <c r="E30" s="337"/>
      <c r="F30" s="337"/>
      <c r="G30" s="337"/>
      <c r="H30" s="337"/>
      <c r="I30" s="337"/>
      <c r="J30" s="337"/>
      <c r="K30" s="337"/>
      <c r="L30" s="337"/>
      <c r="M30" s="337"/>
    </row>
    <row r="31" spans="1:13" ht="12" customHeight="1" x14ac:dyDescent="0.25">
      <c r="A31" s="133" t="s">
        <v>67</v>
      </c>
      <c r="D31" s="337" t="s">
        <v>59</v>
      </c>
      <c r="E31" s="337"/>
      <c r="F31" s="337"/>
      <c r="G31" s="337"/>
      <c r="H31" s="337"/>
      <c r="I31" s="337"/>
      <c r="J31" s="337"/>
      <c r="K31" s="337"/>
      <c r="L31" s="337"/>
      <c r="M31" s="337"/>
    </row>
    <row r="32" spans="1:13" ht="12" customHeight="1" x14ac:dyDescent="0.25">
      <c r="A32" s="133" t="s">
        <v>66</v>
      </c>
      <c r="D32" s="337" t="s">
        <v>58</v>
      </c>
      <c r="E32" s="337"/>
      <c r="F32" s="337"/>
      <c r="G32" s="337"/>
      <c r="H32" s="337"/>
      <c r="I32" s="337"/>
      <c r="J32" s="337"/>
      <c r="K32" s="337"/>
      <c r="L32" s="337"/>
      <c r="M32" s="337"/>
    </row>
    <row r="33" spans="1:17" ht="12" customHeight="1" x14ac:dyDescent="0.25">
      <c r="A33" s="133" t="s">
        <v>65</v>
      </c>
      <c r="D33" s="337" t="s">
        <v>57</v>
      </c>
      <c r="E33" s="337"/>
      <c r="F33" s="337"/>
      <c r="G33" s="337"/>
      <c r="H33" s="337"/>
      <c r="I33" s="337"/>
      <c r="J33" s="337"/>
      <c r="K33" s="337"/>
      <c r="L33" s="337"/>
      <c r="M33" s="337"/>
    </row>
    <row r="34" spans="1:17" ht="12" customHeight="1" x14ac:dyDescent="0.25">
      <c r="A34" s="133" t="s">
        <v>64</v>
      </c>
      <c r="D34" s="337" t="s">
        <v>56</v>
      </c>
      <c r="E34" s="337"/>
      <c r="F34" s="337"/>
      <c r="G34" s="337"/>
      <c r="H34" s="337"/>
      <c r="I34" s="337"/>
      <c r="J34" s="337"/>
      <c r="K34" s="337"/>
      <c r="L34" s="337"/>
      <c r="M34" s="337"/>
      <c r="N34" s="134"/>
      <c r="O34" s="134"/>
      <c r="P34" s="134"/>
      <c r="Q34" s="134"/>
    </row>
    <row r="35" spans="1:17" ht="12" customHeight="1" x14ac:dyDescent="0.25">
      <c r="A35" s="133" t="s">
        <v>63</v>
      </c>
      <c r="D35" s="337" t="s">
        <v>55</v>
      </c>
      <c r="E35" s="337"/>
      <c r="F35" s="337"/>
      <c r="G35" s="337"/>
      <c r="H35" s="337"/>
      <c r="I35" s="337"/>
      <c r="J35" s="337"/>
      <c r="K35" s="337"/>
      <c r="L35" s="337"/>
      <c r="M35" s="337"/>
      <c r="N35" s="134"/>
      <c r="O35" s="134"/>
      <c r="P35" s="134"/>
      <c r="Q35" s="134"/>
    </row>
    <row r="36" spans="1:17" ht="12" customHeight="1" x14ac:dyDescent="0.25">
      <c r="A36" s="133" t="s">
        <v>62</v>
      </c>
      <c r="D36" s="337" t="s">
        <v>54</v>
      </c>
      <c r="E36" s="337"/>
      <c r="F36" s="337"/>
      <c r="G36" s="337"/>
      <c r="H36" s="337"/>
      <c r="I36" s="337"/>
      <c r="J36" s="337"/>
      <c r="K36" s="337"/>
      <c r="L36" s="337"/>
      <c r="M36" s="337"/>
      <c r="N36" s="134"/>
      <c r="O36" s="134"/>
      <c r="P36" s="134"/>
      <c r="Q36" s="134"/>
    </row>
    <row r="37" spans="1:17" ht="12" customHeight="1" x14ac:dyDescent="0.25">
      <c r="A37" s="133" t="s">
        <v>61</v>
      </c>
      <c r="D37" s="337" t="s">
        <v>53</v>
      </c>
      <c r="E37" s="337"/>
      <c r="F37" s="337"/>
      <c r="G37" s="337"/>
      <c r="H37" s="337"/>
      <c r="I37" s="337"/>
      <c r="J37" s="337"/>
      <c r="K37" s="337"/>
      <c r="L37" s="337"/>
      <c r="M37" s="337"/>
      <c r="N37" s="134"/>
      <c r="O37" s="134"/>
      <c r="P37" s="134"/>
      <c r="Q37" s="134"/>
    </row>
    <row r="38" spans="1:17" ht="8.25" customHeight="1" x14ac:dyDescent="0.25">
      <c r="A38" s="135"/>
      <c r="D38" s="337" t="s">
        <v>133</v>
      </c>
      <c r="E38" s="337"/>
      <c r="F38" s="337"/>
      <c r="G38" s="337"/>
      <c r="H38" s="337"/>
      <c r="I38" s="337"/>
      <c r="J38" s="337"/>
      <c r="K38" s="337"/>
      <c r="L38" s="337"/>
      <c r="M38" s="337"/>
      <c r="N38" s="134"/>
      <c r="O38" s="134"/>
      <c r="P38" s="134"/>
      <c r="Q38" s="134"/>
    </row>
    <row r="39" spans="1:17" ht="5.25" customHeight="1" x14ac:dyDescent="0.25">
      <c r="A39" s="135"/>
      <c r="B39" s="135"/>
      <c r="C39" s="135"/>
      <c r="D39" s="135"/>
      <c r="E39" s="135"/>
      <c r="F39" s="135"/>
      <c r="G39" s="135"/>
      <c r="H39" s="135"/>
      <c r="I39" s="135"/>
    </row>
    <row r="40" spans="1:17" ht="9.75" customHeight="1" x14ac:dyDescent="0.25"/>
    <row r="41" spans="1:17" x14ac:dyDescent="0.25">
      <c r="B41" s="137"/>
      <c r="C41" s="137"/>
      <c r="D41" s="137"/>
      <c r="E41" s="137"/>
      <c r="F41" s="137"/>
      <c r="G41" s="137"/>
      <c r="H41" s="137"/>
      <c r="I41" s="137"/>
    </row>
    <row r="42" spans="1:17" x14ac:dyDescent="0.25">
      <c r="B42" s="137"/>
      <c r="C42" s="137"/>
      <c r="D42" s="137"/>
      <c r="E42" s="137"/>
      <c r="F42" s="137"/>
      <c r="G42" s="137"/>
      <c r="H42" s="137"/>
      <c r="I42" s="137"/>
    </row>
  </sheetData>
  <mergeCells count="16">
    <mergeCell ref="A1:J1"/>
    <mergeCell ref="A3:J3"/>
    <mergeCell ref="A6:A7"/>
    <mergeCell ref="B6:I6"/>
    <mergeCell ref="J6:J7"/>
    <mergeCell ref="A4:J4"/>
    <mergeCell ref="D35:M35"/>
    <mergeCell ref="D36:M36"/>
    <mergeCell ref="D37:M37"/>
    <mergeCell ref="D38:M38"/>
    <mergeCell ref="A28:J28"/>
    <mergeCell ref="D30:M30"/>
    <mergeCell ref="D31:M31"/>
    <mergeCell ref="D32:M32"/>
    <mergeCell ref="D33:M33"/>
    <mergeCell ref="D34:M34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2"/>
  <sheetViews>
    <sheetView showGridLines="0" zoomScaleNormal="100" zoomScaleSheetLayoutView="100" workbookViewId="0">
      <selection activeCell="G14" sqref="G14"/>
    </sheetView>
  </sheetViews>
  <sheetFormatPr baseColWidth="10" defaultColWidth="11.44140625" defaultRowHeight="18.600000000000001" x14ac:dyDescent="0.25"/>
  <cols>
    <col min="1" max="1" width="49" style="70" customWidth="1"/>
    <col min="2" max="2" width="16.109375" style="65" customWidth="1"/>
    <col min="3" max="3" width="15.33203125" style="65" customWidth="1"/>
    <col min="4" max="4" width="17" style="65" customWidth="1"/>
    <col min="5" max="16384" width="11.44140625" style="65"/>
  </cols>
  <sheetData>
    <row r="1" spans="1:4" s="128" customFormat="1" ht="21" x14ac:dyDescent="0.25">
      <c r="A1" s="285" t="s">
        <v>138</v>
      </c>
      <c r="B1" s="285"/>
      <c r="C1" s="285"/>
      <c r="D1" s="285"/>
    </row>
    <row r="2" spans="1:4" ht="16.2" x14ac:dyDescent="0.25">
      <c r="A2" s="210" t="s">
        <v>82</v>
      </c>
      <c r="B2" s="219"/>
      <c r="C2" s="219"/>
      <c r="D2" s="219"/>
    </row>
    <row r="3" spans="1:4" s="68" customFormat="1" ht="30.75" customHeight="1" x14ac:dyDescent="0.25">
      <c r="A3" s="341" t="s">
        <v>261</v>
      </c>
      <c r="B3" s="341"/>
      <c r="C3" s="341"/>
      <c r="D3" s="341"/>
    </row>
    <row r="4" spans="1:4" s="68" customFormat="1" x14ac:dyDescent="0.25">
      <c r="A4" s="342" t="s">
        <v>324</v>
      </c>
      <c r="B4" s="342"/>
      <c r="C4" s="342"/>
      <c r="D4" s="342"/>
    </row>
    <row r="5" spans="1:4" s="68" customFormat="1" ht="13.5" customHeight="1" x14ac:dyDescent="0.25"/>
    <row r="6" spans="1:4" s="68" customFormat="1" ht="37.5" customHeight="1" x14ac:dyDescent="0.25">
      <c r="A6" s="52" t="s">
        <v>228</v>
      </c>
      <c r="B6" s="130" t="s">
        <v>119</v>
      </c>
      <c r="C6" s="130" t="s">
        <v>229</v>
      </c>
      <c r="D6" s="129" t="s">
        <v>237</v>
      </c>
    </row>
    <row r="7" spans="1:4" ht="16.2" x14ac:dyDescent="0.25">
      <c r="A7" s="88" t="s">
        <v>322</v>
      </c>
      <c r="B7" s="119">
        <v>1</v>
      </c>
      <c r="C7" s="119">
        <v>1</v>
      </c>
      <c r="D7" s="244">
        <v>0</v>
      </c>
    </row>
    <row r="8" spans="1:4" ht="22.8" x14ac:dyDescent="0.25">
      <c r="A8" s="88" t="s">
        <v>323</v>
      </c>
      <c r="B8" s="119">
        <v>2</v>
      </c>
      <c r="C8" s="119">
        <v>3</v>
      </c>
      <c r="D8" s="244">
        <v>4003</v>
      </c>
    </row>
    <row r="9" spans="1:4" ht="16.2" x14ac:dyDescent="0.25">
      <c r="A9" s="88" t="s">
        <v>282</v>
      </c>
      <c r="B9" s="119">
        <v>3</v>
      </c>
      <c r="C9" s="119">
        <v>0</v>
      </c>
      <c r="D9" s="244">
        <v>2270000</v>
      </c>
    </row>
    <row r="10" spans="1:4" ht="16.2" x14ac:dyDescent="0.25">
      <c r="A10" s="88" t="s">
        <v>1</v>
      </c>
      <c r="B10" s="119">
        <v>23</v>
      </c>
      <c r="C10" s="119">
        <v>21</v>
      </c>
      <c r="D10" s="244">
        <v>2280100</v>
      </c>
    </row>
    <row r="11" spans="1:4" ht="18" customHeight="1" x14ac:dyDescent="0.25">
      <c r="A11" s="234" t="s">
        <v>0</v>
      </c>
      <c r="B11" s="235">
        <f>SUM(B7:B10)</f>
        <v>29</v>
      </c>
      <c r="C11" s="235">
        <f>SUM(C7:C10)</f>
        <v>25</v>
      </c>
      <c r="D11" s="236">
        <f>SUM(D7:D10)</f>
        <v>4554103</v>
      </c>
    </row>
    <row r="12" spans="1:4" ht="7.5" customHeight="1" x14ac:dyDescent="0.25">
      <c r="A12" s="65"/>
    </row>
    <row r="13" spans="1:4" x14ac:dyDescent="0.25">
      <c r="D13" s="70"/>
    </row>
    <row r="31" spans="1:1" ht="13.5" customHeight="1" x14ac:dyDescent="0.25">
      <c r="A31" s="48" t="s">
        <v>272</v>
      </c>
    </row>
    <row r="32" spans="1:1" ht="16.2" x14ac:dyDescent="0.25">
      <c r="A32" s="48" t="s">
        <v>243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80" zoomScaleNormal="80" zoomScaleSheetLayoutView="160" workbookViewId="0">
      <selection activeCell="G16" sqref="G16:G17"/>
    </sheetView>
  </sheetViews>
  <sheetFormatPr baseColWidth="10" defaultColWidth="11.44140625" defaultRowHeight="16.2" x14ac:dyDescent="0.25"/>
  <cols>
    <col min="1" max="1" width="12" style="57" customWidth="1"/>
    <col min="2" max="2" width="7.5546875" style="57" customWidth="1"/>
    <col min="3" max="3" width="8.44140625" style="57" customWidth="1"/>
    <col min="4" max="4" width="6.88671875" style="57" bestFit="1" customWidth="1"/>
    <col min="5" max="6" width="5.77734375" style="57" bestFit="1" customWidth="1"/>
    <col min="7" max="7" width="5.6640625" style="57" bestFit="1" customWidth="1"/>
    <col min="8" max="8" width="5.44140625" style="57" bestFit="1" customWidth="1"/>
    <col min="9" max="9" width="7.6640625" style="57" bestFit="1" customWidth="1"/>
    <col min="10" max="13" width="10.109375" style="57" customWidth="1"/>
    <col min="14" max="14" width="9.109375" style="57" customWidth="1"/>
    <col min="15" max="16384" width="11.44140625" style="57"/>
  </cols>
  <sheetData>
    <row r="1" spans="1:15" x14ac:dyDescent="0.25">
      <c r="A1" s="298" t="s">
        <v>244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5" x14ac:dyDescent="0.25">
      <c r="A2" s="210" t="s">
        <v>82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5" ht="29.25" customHeight="1" x14ac:dyDescent="0.25">
      <c r="A3" s="299" t="s">
        <v>152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</row>
    <row r="4" spans="1:15" x14ac:dyDescent="0.25">
      <c r="A4" s="343" t="s">
        <v>326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1:15" ht="13.5" customHeight="1" x14ac:dyDescent="0.25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</row>
    <row r="6" spans="1:15" ht="24.75" customHeight="1" x14ac:dyDescent="0.25">
      <c r="A6" s="291" t="s">
        <v>81</v>
      </c>
      <c r="B6" s="346" t="s">
        <v>153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8"/>
      <c r="N6" s="345" t="s">
        <v>0</v>
      </c>
    </row>
    <row r="7" spans="1:15" ht="24.75" customHeight="1" x14ac:dyDescent="0.25">
      <c r="A7" s="291"/>
      <c r="B7" s="182" t="s">
        <v>134</v>
      </c>
      <c r="C7" s="182" t="s">
        <v>151</v>
      </c>
      <c r="D7" s="182" t="s">
        <v>154</v>
      </c>
      <c r="E7" s="182" t="s">
        <v>155</v>
      </c>
      <c r="F7" s="182" t="s">
        <v>156</v>
      </c>
      <c r="G7" s="182" t="s">
        <v>157</v>
      </c>
      <c r="H7" s="182" t="s">
        <v>257</v>
      </c>
      <c r="I7" s="182" t="s">
        <v>263</v>
      </c>
      <c r="J7" s="182" t="s">
        <v>264</v>
      </c>
      <c r="K7" s="182" t="s">
        <v>266</v>
      </c>
      <c r="L7" s="182" t="s">
        <v>268</v>
      </c>
      <c r="M7" s="181" t="s">
        <v>267</v>
      </c>
      <c r="N7" s="345"/>
    </row>
    <row r="8" spans="1:15" ht="21" customHeight="1" x14ac:dyDescent="0.25">
      <c r="A8" s="88" t="s">
        <v>79</v>
      </c>
      <c r="B8" s="110">
        <v>4</v>
      </c>
      <c r="C8" s="110">
        <v>0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f>SUM(B8:M8)</f>
        <v>4</v>
      </c>
    </row>
    <row r="9" spans="1:15" ht="21.75" customHeight="1" x14ac:dyDescent="0.25">
      <c r="A9" s="88" t="s">
        <v>80</v>
      </c>
      <c r="B9" s="110">
        <v>0</v>
      </c>
      <c r="C9" s="110">
        <v>0</v>
      </c>
      <c r="D9" s="110">
        <v>0</v>
      </c>
      <c r="E9" s="110">
        <v>0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f>SUM(B9:M9)</f>
        <v>0</v>
      </c>
    </row>
    <row r="10" spans="1:15" ht="24.75" customHeight="1" x14ac:dyDescent="0.25">
      <c r="A10" s="54" t="s">
        <v>2</v>
      </c>
      <c r="B10" s="111">
        <f t="shared" ref="B10:M10" si="0">SUM(B8:B9)</f>
        <v>4</v>
      </c>
      <c r="C10" s="111">
        <f t="shared" si="0"/>
        <v>0</v>
      </c>
      <c r="D10" s="111">
        <f t="shared" si="0"/>
        <v>0</v>
      </c>
      <c r="E10" s="111">
        <f t="shared" si="0"/>
        <v>0</v>
      </c>
      <c r="F10" s="111">
        <f t="shared" si="0"/>
        <v>0</v>
      </c>
      <c r="G10" s="111">
        <f t="shared" si="0"/>
        <v>0</v>
      </c>
      <c r="H10" s="111">
        <f t="shared" si="0"/>
        <v>0</v>
      </c>
      <c r="I10" s="111">
        <f t="shared" si="0"/>
        <v>0</v>
      </c>
      <c r="J10" s="111">
        <f t="shared" si="0"/>
        <v>0</v>
      </c>
      <c r="K10" s="111">
        <f t="shared" si="0"/>
        <v>0</v>
      </c>
      <c r="L10" s="111">
        <f t="shared" si="0"/>
        <v>0</v>
      </c>
      <c r="M10" s="111">
        <f t="shared" si="0"/>
        <v>0</v>
      </c>
      <c r="N10" s="111">
        <f>SUM(N8:N9)</f>
        <v>4</v>
      </c>
    </row>
    <row r="11" spans="1:15" ht="19.5" customHeight="1" x14ac:dyDescent="0.25">
      <c r="A11" s="48" t="s">
        <v>271</v>
      </c>
    </row>
    <row r="12" spans="1:15" x14ac:dyDescent="0.25">
      <c r="A12" s="48" t="s">
        <v>243</v>
      </c>
    </row>
    <row r="13" spans="1:15" ht="24.9" customHeight="1" x14ac:dyDescent="0.25"/>
    <row r="14" spans="1:15" ht="24.9" customHeight="1" x14ac:dyDescent="0.3">
      <c r="A14" s="177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</row>
    <row r="15" spans="1:15" ht="24.9" customHeight="1" x14ac:dyDescent="0.3">
      <c r="A15" s="177"/>
      <c r="B15"/>
      <c r="C15"/>
      <c r="D15"/>
      <c r="E15"/>
      <c r="F15"/>
      <c r="G15"/>
      <c r="H15"/>
      <c r="I15"/>
      <c r="J15"/>
      <c r="K15"/>
      <c r="L15"/>
      <c r="M15"/>
      <c r="N15" s="174"/>
      <c r="O15" s="175"/>
    </row>
    <row r="16" spans="1:15" ht="24.9" customHeight="1" x14ac:dyDescent="0.3">
      <c r="A16" s="177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5"/>
    </row>
    <row r="17" spans="1:15" ht="24.9" customHeight="1" x14ac:dyDescent="0.3">
      <c r="A17" s="176"/>
      <c r="B17" s="174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</row>
    <row r="18" spans="1:15" ht="24.9" customHeight="1" x14ac:dyDescent="0.25"/>
    <row r="19" spans="1:15" ht="24.9" customHeight="1" x14ac:dyDescent="0.25"/>
    <row r="20" spans="1:15" ht="24.9" customHeight="1" x14ac:dyDescent="0.25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2"/>
  <sheetViews>
    <sheetView showGridLines="0" zoomScale="90" zoomScaleNormal="90" zoomScaleSheetLayoutView="130" workbookViewId="0">
      <selection activeCell="E15" sqref="E15"/>
    </sheetView>
  </sheetViews>
  <sheetFormatPr baseColWidth="10" defaultColWidth="11.44140625" defaultRowHeight="18.600000000000001" x14ac:dyDescent="0.25"/>
  <cols>
    <col min="1" max="1" width="49.109375" style="124" customWidth="1"/>
    <col min="2" max="2" width="17.88671875" style="115" customWidth="1"/>
    <col min="3" max="3" width="16.44140625" style="115" customWidth="1"/>
    <col min="4" max="4" width="12.5546875" style="115" customWidth="1"/>
    <col min="5" max="16384" width="11.44140625" style="115"/>
  </cols>
  <sheetData>
    <row r="1" spans="1:4" s="114" customFormat="1" ht="21" x14ac:dyDescent="0.25">
      <c r="A1" s="349" t="s">
        <v>146</v>
      </c>
      <c r="B1" s="349"/>
      <c r="C1" s="349"/>
      <c r="D1" s="349"/>
    </row>
    <row r="2" spans="1:4" ht="16.2" x14ac:dyDescent="0.25">
      <c r="A2" s="224" t="s">
        <v>82</v>
      </c>
      <c r="B2" s="225"/>
      <c r="C2" s="225"/>
      <c r="D2" s="225"/>
    </row>
    <row r="3" spans="1:4" s="116" customFormat="1" ht="30" customHeight="1" x14ac:dyDescent="0.25">
      <c r="A3" s="350" t="s">
        <v>230</v>
      </c>
      <c r="B3" s="350"/>
      <c r="C3" s="350"/>
      <c r="D3" s="350"/>
    </row>
    <row r="4" spans="1:4" s="116" customFormat="1" x14ac:dyDescent="0.25">
      <c r="A4" s="351" t="s">
        <v>324</v>
      </c>
      <c r="B4" s="351"/>
      <c r="C4" s="351"/>
      <c r="D4" s="351"/>
    </row>
    <row r="5" spans="1:4" s="116" customFormat="1" ht="13.5" customHeight="1" x14ac:dyDescent="0.25">
      <c r="A5" s="117"/>
      <c r="B5" s="117"/>
      <c r="C5" s="117"/>
      <c r="D5" s="117"/>
    </row>
    <row r="6" spans="1:4" s="116" customFormat="1" x14ac:dyDescent="0.25">
      <c r="A6" s="352" t="s">
        <v>231</v>
      </c>
      <c r="B6" s="353" t="s">
        <v>81</v>
      </c>
      <c r="C6" s="354"/>
      <c r="D6" s="355" t="s">
        <v>0</v>
      </c>
    </row>
    <row r="7" spans="1:4" s="116" customFormat="1" x14ac:dyDescent="0.25">
      <c r="A7" s="352"/>
      <c r="B7" s="161" t="s">
        <v>79</v>
      </c>
      <c r="C7" s="118" t="s">
        <v>80</v>
      </c>
      <c r="D7" s="355"/>
    </row>
    <row r="8" spans="1:4" ht="21.75" customHeight="1" x14ac:dyDescent="0.25">
      <c r="A8" s="125" t="s">
        <v>260</v>
      </c>
      <c r="B8" s="145">
        <v>4</v>
      </c>
      <c r="C8" s="145">
        <v>0</v>
      </c>
      <c r="D8" s="120">
        <f>SUM(B8:C8)</f>
        <v>4</v>
      </c>
    </row>
    <row r="9" spans="1:4" ht="21.75" customHeight="1" x14ac:dyDescent="0.25">
      <c r="A9" s="125" t="s">
        <v>334</v>
      </c>
      <c r="B9" s="145">
        <v>1</v>
      </c>
      <c r="C9" s="145">
        <v>0</v>
      </c>
      <c r="D9" s="120">
        <f>SUM(B9:C9)</f>
        <v>1</v>
      </c>
    </row>
    <row r="10" spans="1:4" ht="23.25" customHeight="1" x14ac:dyDescent="0.25">
      <c r="A10" s="121" t="s">
        <v>0</v>
      </c>
      <c r="B10" s="122">
        <f>SUM(B8:B9)</f>
        <v>5</v>
      </c>
      <c r="C10" s="122">
        <f>SUM(C8:C9)</f>
        <v>0</v>
      </c>
      <c r="D10" s="123">
        <f>SUM(D8:D9)</f>
        <v>5</v>
      </c>
    </row>
    <row r="11" spans="1:4" ht="13.5" customHeight="1" x14ac:dyDescent="0.25">
      <c r="A11" s="48" t="s">
        <v>271</v>
      </c>
    </row>
    <row r="12" spans="1:4" ht="16.2" x14ac:dyDescent="0.25">
      <c r="A12" s="48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2"/>
  <sheetViews>
    <sheetView showGridLines="0" zoomScaleNormal="100" zoomScaleSheetLayoutView="120" workbookViewId="0">
      <selection activeCell="E16" sqref="E16"/>
    </sheetView>
  </sheetViews>
  <sheetFormatPr baseColWidth="10" defaultColWidth="11.44140625" defaultRowHeight="18.600000000000001" x14ac:dyDescent="0.25"/>
  <cols>
    <col min="1" max="1" width="51" style="124" customWidth="1"/>
    <col min="2" max="2" width="14.33203125" style="115" customWidth="1"/>
    <col min="3" max="3" width="15.6640625" style="115" customWidth="1"/>
    <col min="4" max="4" width="16.88671875" style="115" customWidth="1"/>
    <col min="5" max="16384" width="11.44140625" style="115"/>
  </cols>
  <sheetData>
    <row r="1" spans="1:4" s="114" customFormat="1" ht="21" x14ac:dyDescent="0.25">
      <c r="A1" s="349" t="s">
        <v>294</v>
      </c>
      <c r="B1" s="349"/>
      <c r="C1" s="349"/>
      <c r="D1" s="349"/>
    </row>
    <row r="2" spans="1:4" ht="16.2" x14ac:dyDescent="0.25">
      <c r="A2" s="224" t="s">
        <v>82</v>
      </c>
      <c r="B2" s="225"/>
      <c r="C2" s="225"/>
      <c r="D2" s="225"/>
    </row>
    <row r="3" spans="1:4" s="116" customFormat="1" ht="30" customHeight="1" x14ac:dyDescent="0.25">
      <c r="A3" s="350" t="s">
        <v>160</v>
      </c>
      <c r="B3" s="350"/>
      <c r="C3" s="350"/>
      <c r="D3" s="350"/>
    </row>
    <row r="4" spans="1:4" s="116" customFormat="1" x14ac:dyDescent="0.25">
      <c r="A4" s="351" t="s">
        <v>324</v>
      </c>
      <c r="B4" s="351"/>
      <c r="C4" s="351"/>
      <c r="D4" s="351"/>
    </row>
    <row r="5" spans="1:4" s="116" customFormat="1" ht="13.5" customHeight="1" x14ac:dyDescent="0.25">
      <c r="A5" s="117"/>
      <c r="B5" s="117"/>
      <c r="C5" s="117"/>
      <c r="D5" s="117"/>
    </row>
    <row r="6" spans="1:4" s="116" customFormat="1" x14ac:dyDescent="0.25">
      <c r="A6" s="356" t="s">
        <v>159</v>
      </c>
      <c r="B6" s="357" t="s">
        <v>81</v>
      </c>
      <c r="C6" s="357"/>
      <c r="D6" s="358" t="s">
        <v>0</v>
      </c>
    </row>
    <row r="7" spans="1:4" s="116" customFormat="1" x14ac:dyDescent="0.25">
      <c r="A7" s="356"/>
      <c r="B7" s="127" t="s">
        <v>79</v>
      </c>
      <c r="C7" s="127" t="s">
        <v>80</v>
      </c>
      <c r="D7" s="358"/>
    </row>
    <row r="8" spans="1:4" ht="19.5" customHeight="1" x14ac:dyDescent="0.25">
      <c r="A8" s="125" t="s">
        <v>249</v>
      </c>
      <c r="B8" s="119">
        <v>4</v>
      </c>
      <c r="C8" s="119">
        <v>0</v>
      </c>
      <c r="D8" s="120">
        <f>SUM(B8:C8)</f>
        <v>4</v>
      </c>
    </row>
    <row r="9" spans="1:4" ht="15" customHeight="1" x14ac:dyDescent="0.25">
      <c r="A9" s="125" t="s">
        <v>335</v>
      </c>
      <c r="B9" s="119">
        <v>1</v>
      </c>
      <c r="C9" s="119">
        <v>0</v>
      </c>
      <c r="D9" s="120">
        <f>SUM(B9:C9)</f>
        <v>1</v>
      </c>
    </row>
    <row r="10" spans="1:4" ht="22.5" customHeight="1" x14ac:dyDescent="0.25">
      <c r="A10" s="121" t="s">
        <v>0</v>
      </c>
      <c r="B10" s="122">
        <f>SUM(B8:B9)</f>
        <v>5</v>
      </c>
      <c r="C10" s="122">
        <f>SUM(C8:C9)</f>
        <v>0</v>
      </c>
      <c r="D10" s="123">
        <f>SUM(D8:D9)</f>
        <v>5</v>
      </c>
    </row>
    <row r="11" spans="1:4" ht="13.5" customHeight="1" x14ac:dyDescent="0.25">
      <c r="A11" s="126" t="s">
        <v>269</v>
      </c>
    </row>
    <row r="12" spans="1:4" ht="16.2" x14ac:dyDescent="0.25">
      <c r="A12" s="126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2"/>
  <sheetViews>
    <sheetView showGridLines="0" zoomScaleNormal="100" zoomScaleSheetLayoutView="110" workbookViewId="0">
      <selection activeCell="H28" sqref="H28"/>
    </sheetView>
  </sheetViews>
  <sheetFormatPr baseColWidth="10" defaultColWidth="11.44140625" defaultRowHeight="29.25" customHeight="1" x14ac:dyDescent="0.25"/>
  <cols>
    <col min="1" max="1" width="2.88671875" style="38" customWidth="1"/>
    <col min="2" max="2" width="19" style="38" customWidth="1"/>
    <col min="3" max="3" width="13.109375" style="38" customWidth="1"/>
    <col min="4" max="4" width="11.88671875" style="38" customWidth="1"/>
    <col min="5" max="5" width="12.109375" style="38" customWidth="1"/>
    <col min="6" max="6" width="15" style="38" customWidth="1"/>
    <col min="7" max="7" width="15.6640625" style="38" customWidth="1"/>
    <col min="8" max="8" width="2" style="38" customWidth="1"/>
    <col min="9" max="9" width="1.88671875" style="38" customWidth="1"/>
    <col min="10" max="10" width="7.44140625" style="38" customWidth="1"/>
    <col min="11" max="11" width="10.5546875" style="38" customWidth="1"/>
    <col min="12" max="12" width="11.6640625" style="38" bestFit="1" customWidth="1"/>
    <col min="13" max="13" width="5.109375" style="38" customWidth="1"/>
    <col min="14" max="17" width="6.6640625" style="38" customWidth="1"/>
    <col min="18" max="16384" width="11.44140625" style="38"/>
  </cols>
  <sheetData>
    <row r="1" spans="1:18" ht="13.5" customHeight="1" x14ac:dyDescent="0.25">
      <c r="A1" s="210"/>
      <c r="B1" s="285" t="s">
        <v>139</v>
      </c>
      <c r="C1" s="285"/>
      <c r="D1" s="285"/>
      <c r="E1" s="285"/>
      <c r="F1" s="285"/>
      <c r="G1" s="285"/>
      <c r="H1" s="210"/>
      <c r="I1" s="37"/>
    </row>
    <row r="2" spans="1:18" ht="13.5" customHeight="1" x14ac:dyDescent="0.25">
      <c r="A2" s="210"/>
      <c r="B2" s="210" t="s">
        <v>82</v>
      </c>
      <c r="C2" s="210"/>
      <c r="D2" s="210"/>
      <c r="E2" s="210"/>
      <c r="F2" s="210"/>
      <c r="G2" s="210"/>
      <c r="H2" s="210"/>
      <c r="J2" s="38" t="s">
        <v>150</v>
      </c>
    </row>
    <row r="3" spans="1:18" s="39" customFormat="1" ht="13.5" customHeight="1" x14ac:dyDescent="0.25">
      <c r="A3" s="286" t="s">
        <v>295</v>
      </c>
      <c r="B3" s="286"/>
      <c r="C3" s="286"/>
      <c r="D3" s="286"/>
      <c r="E3" s="286"/>
      <c r="F3" s="286"/>
      <c r="G3" s="286"/>
      <c r="H3" s="286"/>
      <c r="I3" s="38"/>
      <c r="J3" s="38"/>
      <c r="K3" s="38"/>
      <c r="L3" s="38"/>
    </row>
    <row r="4" spans="1:18" s="39" customFormat="1" ht="13.5" customHeight="1" x14ac:dyDescent="0.25">
      <c r="A4" s="210"/>
      <c r="B4" s="289" t="s">
        <v>324</v>
      </c>
      <c r="C4" s="289"/>
      <c r="D4" s="289"/>
      <c r="E4" s="289"/>
      <c r="F4" s="289"/>
      <c r="G4" s="289"/>
      <c r="H4" s="211"/>
      <c r="I4" s="38"/>
      <c r="J4" s="38"/>
      <c r="K4" s="38"/>
      <c r="L4" s="38"/>
    </row>
    <row r="5" spans="1:18" s="39" customFormat="1" ht="13.5" customHeight="1" x14ac:dyDescent="0.25">
      <c r="A5" s="46"/>
      <c r="B5" s="46"/>
      <c r="C5" s="227"/>
      <c r="D5" s="227"/>
      <c r="E5" s="227"/>
      <c r="F5" s="227"/>
      <c r="G5" s="46"/>
      <c r="H5" s="46"/>
      <c r="J5" s="38" t="s">
        <v>149</v>
      </c>
      <c r="K5" s="38"/>
      <c r="L5" s="38"/>
    </row>
    <row r="6" spans="1:18" s="39" customFormat="1" ht="15" customHeight="1" x14ac:dyDescent="0.25">
      <c r="B6" s="288" t="s">
        <v>162</v>
      </c>
      <c r="C6" s="287" t="s">
        <v>34</v>
      </c>
      <c r="D6" s="287"/>
      <c r="E6" s="287"/>
      <c r="F6" s="287"/>
      <c r="G6" s="288" t="s">
        <v>0</v>
      </c>
      <c r="I6" s="38"/>
      <c r="J6" s="149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5">
      <c r="B7" s="288"/>
      <c r="C7" s="53" t="s">
        <v>265</v>
      </c>
      <c r="D7" s="53" t="s">
        <v>29</v>
      </c>
      <c r="E7" s="53" t="s">
        <v>43</v>
      </c>
      <c r="F7" s="53" t="s">
        <v>31</v>
      </c>
      <c r="G7" s="288"/>
      <c r="I7" s="38"/>
      <c r="J7" s="149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5">
      <c r="B8" s="51"/>
      <c r="C8" s="63"/>
      <c r="D8" s="63"/>
      <c r="E8" s="63"/>
      <c r="F8" s="63"/>
      <c r="G8" s="141"/>
      <c r="H8" s="38"/>
      <c r="I8" s="38"/>
      <c r="J8" s="149"/>
      <c r="K8" s="154"/>
      <c r="L8" s="3"/>
      <c r="M8" s="2"/>
      <c r="N8" s="155"/>
      <c r="O8" s="155"/>
      <c r="P8" s="155"/>
      <c r="Q8" s="155"/>
      <c r="R8" s="2"/>
    </row>
    <row r="9" spans="1:18" s="39" customFormat="1" ht="12" customHeight="1" x14ac:dyDescent="0.25">
      <c r="B9" s="184" t="s">
        <v>312</v>
      </c>
      <c r="C9" s="197">
        <v>0</v>
      </c>
      <c r="D9" s="197">
        <v>0</v>
      </c>
      <c r="E9" s="197">
        <v>0</v>
      </c>
      <c r="F9" s="197">
        <v>0</v>
      </c>
      <c r="G9" s="200">
        <f>SUM(C9:F9)</f>
        <v>0</v>
      </c>
      <c r="H9" s="38"/>
      <c r="J9" s="150"/>
      <c r="K9" s="3"/>
      <c r="L9" s="3"/>
      <c r="M9" s="2"/>
      <c r="N9" s="155"/>
      <c r="O9" s="155"/>
      <c r="P9" s="155"/>
      <c r="Q9" s="155"/>
      <c r="R9" s="2"/>
    </row>
    <row r="10" spans="1:18" s="39" customFormat="1" ht="12" customHeight="1" x14ac:dyDescent="0.25">
      <c r="B10" s="183" t="s">
        <v>297</v>
      </c>
      <c r="C10" s="197">
        <v>0</v>
      </c>
      <c r="D10" s="197">
        <v>30</v>
      </c>
      <c r="E10" s="197">
        <v>1</v>
      </c>
      <c r="F10" s="197">
        <v>0</v>
      </c>
      <c r="G10" s="200">
        <f t="shared" ref="G10:G33" si="0">SUM(C10:F10)</f>
        <v>31</v>
      </c>
      <c r="H10" s="38"/>
      <c r="I10" s="38"/>
      <c r="J10" s="150"/>
      <c r="K10" s="156"/>
      <c r="L10" s="3"/>
      <c r="M10" s="2"/>
      <c r="N10" s="155"/>
      <c r="O10" s="155"/>
      <c r="P10" s="155"/>
      <c r="Q10" s="155"/>
      <c r="R10" s="2"/>
    </row>
    <row r="11" spans="1:18" s="39" customFormat="1" ht="12" customHeight="1" x14ac:dyDescent="0.25">
      <c r="B11" s="183" t="s">
        <v>298</v>
      </c>
      <c r="C11" s="197">
        <v>0</v>
      </c>
      <c r="D11" s="197">
        <v>1</v>
      </c>
      <c r="E11" s="197">
        <v>0</v>
      </c>
      <c r="F11" s="197">
        <v>0</v>
      </c>
      <c r="G11" s="200">
        <f t="shared" si="0"/>
        <v>1</v>
      </c>
      <c r="H11" s="38"/>
      <c r="I11" s="38"/>
      <c r="J11" s="150"/>
      <c r="K11" s="3"/>
      <c r="L11" s="3"/>
      <c r="M11" s="2"/>
      <c r="N11" s="155"/>
      <c r="O11" s="155"/>
      <c r="P11" s="155"/>
      <c r="Q11" s="155"/>
      <c r="R11" s="2"/>
    </row>
    <row r="12" spans="1:18" s="39" customFormat="1" ht="12" customHeight="1" x14ac:dyDescent="0.25">
      <c r="B12" s="183" t="s">
        <v>299</v>
      </c>
      <c r="C12" s="197">
        <v>0</v>
      </c>
      <c r="D12" s="197">
        <v>198</v>
      </c>
      <c r="E12" s="197">
        <v>1</v>
      </c>
      <c r="F12" s="197">
        <v>0</v>
      </c>
      <c r="G12" s="200">
        <f t="shared" si="0"/>
        <v>199</v>
      </c>
      <c r="H12" s="38"/>
      <c r="I12" s="38"/>
      <c r="J12" s="150"/>
      <c r="K12" s="3"/>
      <c r="L12" s="3"/>
      <c r="M12" s="2"/>
      <c r="N12" s="155"/>
      <c r="O12" s="155"/>
      <c r="P12" s="155"/>
      <c r="Q12" s="155"/>
      <c r="R12" s="2"/>
    </row>
    <row r="13" spans="1:18" s="39" customFormat="1" ht="12" customHeight="1" x14ac:dyDescent="0.25">
      <c r="B13" s="183" t="s">
        <v>300</v>
      </c>
      <c r="C13" s="197">
        <v>0</v>
      </c>
      <c r="D13" s="197">
        <v>0</v>
      </c>
      <c r="E13" s="197">
        <v>0</v>
      </c>
      <c r="F13" s="197">
        <v>0</v>
      </c>
      <c r="G13" s="200">
        <f t="shared" si="0"/>
        <v>0</v>
      </c>
      <c r="H13" s="38"/>
      <c r="I13" s="38"/>
      <c r="J13" s="150"/>
      <c r="K13" s="3"/>
      <c r="L13" s="3"/>
      <c r="M13" s="2"/>
      <c r="N13" s="155"/>
      <c r="O13" s="155"/>
      <c r="P13" s="155"/>
      <c r="Q13" s="155"/>
      <c r="R13" s="2"/>
    </row>
    <row r="14" spans="1:18" s="39" customFormat="1" ht="12" customHeight="1" x14ac:dyDescent="0.25">
      <c r="B14" s="183" t="s">
        <v>301</v>
      </c>
      <c r="C14" s="197">
        <v>1</v>
      </c>
      <c r="D14" s="197">
        <v>5</v>
      </c>
      <c r="E14" s="197">
        <v>0</v>
      </c>
      <c r="F14" s="197">
        <v>0</v>
      </c>
      <c r="G14" s="200">
        <f t="shared" si="0"/>
        <v>6</v>
      </c>
      <c r="H14" s="38"/>
      <c r="I14" s="38"/>
      <c r="J14" s="150"/>
      <c r="K14" s="3"/>
      <c r="L14" s="3"/>
      <c r="M14" s="2"/>
      <c r="N14" s="155"/>
      <c r="O14" s="155"/>
      <c r="P14" s="155"/>
      <c r="Q14" s="155"/>
      <c r="R14" s="2"/>
    </row>
    <row r="15" spans="1:18" s="39" customFormat="1" ht="12" customHeight="1" x14ac:dyDescent="0.25">
      <c r="B15" s="183" t="s">
        <v>302</v>
      </c>
      <c r="C15" s="197">
        <v>3</v>
      </c>
      <c r="D15" s="197">
        <v>235</v>
      </c>
      <c r="E15" s="197">
        <v>1</v>
      </c>
      <c r="F15" s="197">
        <v>0</v>
      </c>
      <c r="G15" s="200">
        <f t="shared" si="0"/>
        <v>239</v>
      </c>
      <c r="H15" s="38"/>
      <c r="I15" s="38"/>
      <c r="J15" s="150"/>
      <c r="K15" s="3"/>
      <c r="L15" s="3"/>
      <c r="M15" s="2"/>
      <c r="N15" s="155"/>
      <c r="O15" s="155"/>
      <c r="P15" s="155"/>
      <c r="Q15" s="155"/>
      <c r="R15" s="2"/>
    </row>
    <row r="16" spans="1:18" s="39" customFormat="1" ht="12" customHeight="1" x14ac:dyDescent="0.25">
      <c r="B16" s="183" t="s">
        <v>303</v>
      </c>
      <c r="C16" s="197">
        <v>1</v>
      </c>
      <c r="D16" s="197">
        <v>3</v>
      </c>
      <c r="E16" s="197">
        <v>0</v>
      </c>
      <c r="F16" s="197">
        <v>0</v>
      </c>
      <c r="G16" s="200">
        <f t="shared" si="0"/>
        <v>4</v>
      </c>
      <c r="H16" s="38"/>
      <c r="I16" s="38"/>
      <c r="J16" s="150"/>
      <c r="K16" s="3"/>
      <c r="L16" s="3"/>
      <c r="M16" s="2"/>
      <c r="N16" s="155"/>
      <c r="O16" s="155"/>
      <c r="P16" s="155"/>
      <c r="Q16" s="155"/>
      <c r="R16" s="2"/>
    </row>
    <row r="17" spans="2:18" ht="12" customHeight="1" x14ac:dyDescent="0.25">
      <c r="B17" s="183" t="s">
        <v>304</v>
      </c>
      <c r="C17" s="197">
        <v>1</v>
      </c>
      <c r="D17" s="197">
        <v>5</v>
      </c>
      <c r="E17" s="197">
        <v>0</v>
      </c>
      <c r="F17" s="197">
        <v>0</v>
      </c>
      <c r="G17" s="200">
        <f t="shared" si="0"/>
        <v>6</v>
      </c>
      <c r="J17" s="150"/>
      <c r="K17" s="3"/>
      <c r="L17" s="3"/>
      <c r="M17" s="3"/>
      <c r="N17" s="155"/>
      <c r="O17" s="155"/>
      <c r="P17" s="155"/>
      <c r="Q17" s="155"/>
      <c r="R17" s="3"/>
    </row>
    <row r="18" spans="2:18" ht="12" customHeight="1" x14ac:dyDescent="0.25">
      <c r="B18" s="183" t="s">
        <v>305</v>
      </c>
      <c r="C18" s="197">
        <v>0</v>
      </c>
      <c r="D18" s="197">
        <v>2</v>
      </c>
      <c r="E18" s="197">
        <v>0</v>
      </c>
      <c r="F18" s="197">
        <v>0</v>
      </c>
      <c r="G18" s="200">
        <f t="shared" si="0"/>
        <v>2</v>
      </c>
      <c r="J18" s="150"/>
      <c r="K18" s="3"/>
      <c r="L18" s="3"/>
      <c r="M18" s="3"/>
      <c r="N18" s="155"/>
      <c r="O18" s="155"/>
      <c r="P18" s="155"/>
      <c r="Q18" s="155"/>
      <c r="R18" s="3"/>
    </row>
    <row r="19" spans="2:18" s="39" customFormat="1" ht="12" customHeight="1" x14ac:dyDescent="0.25">
      <c r="B19" s="183" t="s">
        <v>306</v>
      </c>
      <c r="C19" s="197">
        <v>0</v>
      </c>
      <c r="D19" s="197">
        <v>8</v>
      </c>
      <c r="E19" s="197">
        <v>1</v>
      </c>
      <c r="F19" s="197">
        <v>0</v>
      </c>
      <c r="G19" s="200">
        <f t="shared" si="0"/>
        <v>9</v>
      </c>
      <c r="H19" s="38"/>
      <c r="I19" s="38"/>
      <c r="J19" s="150"/>
      <c r="K19" s="3"/>
      <c r="L19" s="3"/>
      <c r="M19" s="2"/>
      <c r="N19" s="155"/>
      <c r="O19" s="155"/>
      <c r="P19" s="155"/>
      <c r="Q19" s="155"/>
      <c r="R19" s="2"/>
    </row>
    <row r="20" spans="2:18" s="39" customFormat="1" ht="12" customHeight="1" x14ac:dyDescent="0.25">
      <c r="B20" s="183" t="s">
        <v>307</v>
      </c>
      <c r="C20" s="197">
        <v>0</v>
      </c>
      <c r="D20" s="197">
        <v>12</v>
      </c>
      <c r="E20" s="197">
        <v>0</v>
      </c>
      <c r="F20" s="197">
        <v>0</v>
      </c>
      <c r="G20" s="200">
        <f t="shared" si="0"/>
        <v>12</v>
      </c>
      <c r="H20" s="38"/>
      <c r="I20" s="38"/>
      <c r="J20" s="150"/>
      <c r="K20" s="3"/>
      <c r="L20" s="3"/>
      <c r="M20" s="2"/>
      <c r="N20" s="155"/>
      <c r="O20" s="155"/>
      <c r="P20" s="155"/>
      <c r="Q20" s="155"/>
      <c r="R20" s="2"/>
    </row>
    <row r="21" spans="2:18" s="39" customFormat="1" ht="12" customHeight="1" x14ac:dyDescent="0.25">
      <c r="B21" s="183" t="s">
        <v>308</v>
      </c>
      <c r="C21" s="197">
        <v>0</v>
      </c>
      <c r="D21" s="197">
        <v>14</v>
      </c>
      <c r="E21" s="197">
        <v>1</v>
      </c>
      <c r="F21" s="197">
        <v>0</v>
      </c>
      <c r="G21" s="200">
        <f t="shared" si="0"/>
        <v>15</v>
      </c>
      <c r="H21" s="38"/>
      <c r="I21" s="38"/>
      <c r="J21" s="151"/>
      <c r="K21" s="3"/>
      <c r="L21" s="3"/>
      <c r="M21" s="2"/>
      <c r="N21" s="155"/>
      <c r="O21" s="155"/>
      <c r="P21" s="155"/>
      <c r="Q21" s="155"/>
      <c r="R21" s="2"/>
    </row>
    <row r="22" spans="2:18" s="39" customFormat="1" ht="12" customHeight="1" x14ac:dyDescent="0.25">
      <c r="B22" s="183" t="s">
        <v>309</v>
      </c>
      <c r="C22" s="197">
        <v>0</v>
      </c>
      <c r="D22" s="197">
        <v>6</v>
      </c>
      <c r="E22" s="197">
        <v>1</v>
      </c>
      <c r="F22" s="197">
        <v>0</v>
      </c>
      <c r="G22" s="200">
        <f t="shared" si="0"/>
        <v>7</v>
      </c>
      <c r="H22" s="38"/>
      <c r="I22" s="38"/>
      <c r="J22" s="150"/>
      <c r="K22" s="3"/>
      <c r="L22" s="3"/>
      <c r="M22" s="2"/>
      <c r="N22" s="155"/>
      <c r="O22" s="155"/>
      <c r="P22" s="155"/>
      <c r="Q22" s="155"/>
      <c r="R22" s="2"/>
    </row>
    <row r="23" spans="2:18" s="39" customFormat="1" ht="12" customHeight="1" x14ac:dyDescent="0.25">
      <c r="B23" s="183" t="s">
        <v>310</v>
      </c>
      <c r="C23" s="197">
        <v>9</v>
      </c>
      <c r="D23" s="197">
        <v>2755</v>
      </c>
      <c r="E23" s="197">
        <v>20</v>
      </c>
      <c r="F23" s="197">
        <v>5</v>
      </c>
      <c r="G23" s="200">
        <f t="shared" si="0"/>
        <v>2789</v>
      </c>
      <c r="H23" s="38"/>
      <c r="I23" s="38"/>
      <c r="J23" s="150"/>
      <c r="K23" s="3"/>
      <c r="L23" s="3"/>
      <c r="M23" s="2"/>
      <c r="N23" s="155"/>
      <c r="O23" s="155"/>
      <c r="P23" s="155"/>
      <c r="Q23" s="155"/>
      <c r="R23" s="2"/>
    </row>
    <row r="24" spans="2:18" s="39" customFormat="1" ht="12" customHeight="1" x14ac:dyDescent="0.25">
      <c r="B24" s="183" t="s">
        <v>311</v>
      </c>
      <c r="C24" s="197">
        <v>0</v>
      </c>
      <c r="D24" s="197">
        <v>16</v>
      </c>
      <c r="E24" s="197">
        <v>0</v>
      </c>
      <c r="F24" s="197">
        <v>0</v>
      </c>
      <c r="G24" s="200">
        <f t="shared" si="0"/>
        <v>16</v>
      </c>
      <c r="H24" s="38"/>
      <c r="I24" s="38"/>
      <c r="J24" s="150"/>
      <c r="K24" s="3"/>
      <c r="L24" s="3"/>
      <c r="M24" s="2"/>
      <c r="N24" s="155"/>
      <c r="O24" s="155"/>
      <c r="P24" s="155"/>
      <c r="Q24" s="155"/>
      <c r="R24" s="2"/>
    </row>
    <row r="25" spans="2:18" s="39" customFormat="1" ht="12" customHeight="1" x14ac:dyDescent="0.25">
      <c r="B25" s="183" t="s">
        <v>317</v>
      </c>
      <c r="C25" s="197">
        <v>0</v>
      </c>
      <c r="D25" s="197">
        <v>0</v>
      </c>
      <c r="E25" s="197">
        <v>0</v>
      </c>
      <c r="F25" s="197">
        <v>0</v>
      </c>
      <c r="G25" s="200">
        <f t="shared" si="0"/>
        <v>0</v>
      </c>
      <c r="H25" s="38"/>
      <c r="I25" s="38"/>
      <c r="J25" s="150"/>
      <c r="K25" s="3"/>
      <c r="L25" s="3"/>
      <c r="M25" s="2"/>
      <c r="N25" s="155"/>
      <c r="O25" s="155"/>
      <c r="P25" s="155"/>
      <c r="Q25" s="155"/>
      <c r="R25" s="2"/>
    </row>
    <row r="26" spans="2:18" s="39" customFormat="1" ht="12" customHeight="1" x14ac:dyDescent="0.25">
      <c r="B26" s="183" t="s">
        <v>283</v>
      </c>
      <c r="C26" s="197">
        <v>0</v>
      </c>
      <c r="D26" s="197">
        <v>4</v>
      </c>
      <c r="E26" s="197">
        <v>0</v>
      </c>
      <c r="F26" s="197">
        <v>0</v>
      </c>
      <c r="G26" s="200">
        <f t="shared" ref="G26:G27" si="1">SUM(C26:F26)</f>
        <v>4</v>
      </c>
      <c r="H26" s="38"/>
      <c r="I26" s="38"/>
      <c r="J26" s="150"/>
      <c r="K26" s="3"/>
      <c r="L26" s="3"/>
      <c r="M26" s="2"/>
      <c r="N26" s="155"/>
      <c r="O26" s="155"/>
      <c r="P26" s="155"/>
      <c r="Q26" s="155"/>
      <c r="R26" s="2"/>
    </row>
    <row r="27" spans="2:18" s="39" customFormat="1" ht="12" customHeight="1" x14ac:dyDescent="0.25">
      <c r="B27" s="183" t="s">
        <v>284</v>
      </c>
      <c r="C27" s="197">
        <v>0</v>
      </c>
      <c r="D27" s="197">
        <v>6</v>
      </c>
      <c r="E27" s="197">
        <v>1</v>
      </c>
      <c r="F27" s="197">
        <v>0</v>
      </c>
      <c r="G27" s="200">
        <f t="shared" si="1"/>
        <v>7</v>
      </c>
      <c r="H27" s="38"/>
      <c r="I27" s="38"/>
      <c r="J27" s="150"/>
      <c r="K27" s="3"/>
      <c r="L27" s="3"/>
      <c r="M27" s="2"/>
      <c r="N27" s="155"/>
      <c r="O27" s="155"/>
      <c r="P27" s="155"/>
      <c r="Q27" s="155"/>
      <c r="R27" s="2"/>
    </row>
    <row r="28" spans="2:18" ht="12" customHeight="1" x14ac:dyDescent="0.25">
      <c r="B28" s="183" t="s">
        <v>285</v>
      </c>
      <c r="C28" s="197">
        <v>1</v>
      </c>
      <c r="D28" s="197">
        <v>6</v>
      </c>
      <c r="E28" s="197">
        <v>0</v>
      </c>
      <c r="F28" s="197">
        <v>0</v>
      </c>
      <c r="G28" s="200">
        <f t="shared" si="0"/>
        <v>7</v>
      </c>
      <c r="H28" s="37"/>
      <c r="J28" s="152"/>
      <c r="K28" s="3"/>
      <c r="L28" s="3"/>
      <c r="M28" s="3"/>
      <c r="N28" s="155"/>
      <c r="O28" s="155"/>
      <c r="P28" s="155"/>
      <c r="Q28" s="155"/>
      <c r="R28" s="3"/>
    </row>
    <row r="29" spans="2:18" ht="12" customHeight="1" x14ac:dyDescent="0.25">
      <c r="B29" s="183" t="s">
        <v>280</v>
      </c>
      <c r="C29" s="197">
        <v>3</v>
      </c>
      <c r="D29" s="197">
        <v>12</v>
      </c>
      <c r="E29" s="197">
        <v>0</v>
      </c>
      <c r="F29" s="197">
        <v>0</v>
      </c>
      <c r="G29" s="200">
        <f t="shared" si="0"/>
        <v>15</v>
      </c>
      <c r="J29" s="149"/>
      <c r="K29" s="3"/>
      <c r="L29" s="3"/>
      <c r="M29" s="3"/>
      <c r="N29" s="155"/>
      <c r="O29" s="155"/>
      <c r="P29" s="155"/>
      <c r="Q29" s="155"/>
      <c r="R29" s="3"/>
    </row>
    <row r="30" spans="2:18" ht="12" customHeight="1" x14ac:dyDescent="0.25">
      <c r="B30" s="183" t="s">
        <v>318</v>
      </c>
      <c r="C30" s="197">
        <v>0</v>
      </c>
      <c r="D30" s="197">
        <v>1</v>
      </c>
      <c r="E30" s="197">
        <v>0</v>
      </c>
      <c r="F30" s="197">
        <v>0</v>
      </c>
      <c r="G30" s="200">
        <f t="shared" si="0"/>
        <v>1</v>
      </c>
      <c r="J30" s="149"/>
      <c r="K30" s="3"/>
      <c r="L30" s="3"/>
      <c r="M30" s="3"/>
      <c r="N30" s="155"/>
      <c r="O30" s="155"/>
      <c r="P30" s="155"/>
      <c r="Q30" s="155"/>
      <c r="R30" s="3"/>
    </row>
    <row r="31" spans="2:18" ht="12" customHeight="1" x14ac:dyDescent="0.25">
      <c r="B31" s="183" t="s">
        <v>286</v>
      </c>
      <c r="C31" s="197">
        <v>0</v>
      </c>
      <c r="D31" s="197">
        <v>5</v>
      </c>
      <c r="E31" s="197">
        <v>2</v>
      </c>
      <c r="F31" s="197">
        <v>0</v>
      </c>
      <c r="G31" s="200">
        <f t="shared" si="0"/>
        <v>7</v>
      </c>
      <c r="J31" s="149"/>
      <c r="K31" s="3"/>
      <c r="L31" s="3"/>
      <c r="M31" s="3"/>
      <c r="N31" s="155"/>
      <c r="O31" s="155"/>
      <c r="P31" s="155"/>
      <c r="Q31" s="155"/>
      <c r="R31" s="3"/>
    </row>
    <row r="32" spans="2:18" ht="12" customHeight="1" x14ac:dyDescent="0.25">
      <c r="B32" s="183" t="s">
        <v>288</v>
      </c>
      <c r="C32" s="197">
        <v>0</v>
      </c>
      <c r="D32" s="197">
        <v>4</v>
      </c>
      <c r="E32" s="197">
        <v>0</v>
      </c>
      <c r="F32" s="197">
        <v>0</v>
      </c>
      <c r="G32" s="200">
        <f t="shared" si="0"/>
        <v>4</v>
      </c>
      <c r="J32" s="149"/>
      <c r="K32" s="3"/>
      <c r="L32" s="3"/>
      <c r="M32" s="3"/>
      <c r="N32" s="155"/>
      <c r="O32" s="155"/>
      <c r="P32" s="155"/>
      <c r="Q32" s="155"/>
      <c r="R32" s="3"/>
    </row>
    <row r="33" spans="2:18" ht="12" customHeight="1" x14ac:dyDescent="0.25">
      <c r="B33" s="183" t="s">
        <v>287</v>
      </c>
      <c r="C33" s="197">
        <v>0</v>
      </c>
      <c r="D33" s="197">
        <v>23</v>
      </c>
      <c r="E33" s="197">
        <v>0</v>
      </c>
      <c r="F33" s="197">
        <v>0</v>
      </c>
      <c r="G33" s="200">
        <f t="shared" si="0"/>
        <v>23</v>
      </c>
      <c r="J33" s="149"/>
      <c r="K33" s="3"/>
      <c r="L33" s="3"/>
      <c r="M33" s="3"/>
      <c r="N33" s="155"/>
      <c r="O33" s="155"/>
      <c r="P33" s="155"/>
      <c r="Q33" s="155"/>
      <c r="R33" s="3"/>
    </row>
    <row r="34" spans="2:18" ht="7.5" customHeight="1" x14ac:dyDescent="0.25">
      <c r="B34" s="162"/>
      <c r="C34" s="197"/>
      <c r="D34" s="197"/>
      <c r="E34" s="197"/>
      <c r="F34" s="197"/>
      <c r="G34" s="200"/>
      <c r="J34" s="153"/>
      <c r="K34" s="3"/>
      <c r="L34" s="3"/>
      <c r="M34" s="3"/>
      <c r="N34" s="155"/>
      <c r="O34" s="155"/>
      <c r="P34" s="155"/>
      <c r="Q34" s="155"/>
      <c r="R34" s="3"/>
    </row>
    <row r="35" spans="2:18" ht="18" customHeight="1" x14ac:dyDescent="0.25">
      <c r="B35" s="86" t="s">
        <v>0</v>
      </c>
      <c r="C35" s="198">
        <f>SUM(C9:C33)</f>
        <v>19</v>
      </c>
      <c r="D35" s="198">
        <f>SUM(D9:D33)</f>
        <v>3351</v>
      </c>
      <c r="E35" s="198">
        <f>SUM(E9:E33)</f>
        <v>29</v>
      </c>
      <c r="F35" s="198">
        <f>SUM(F9:F33)</f>
        <v>5</v>
      </c>
      <c r="G35" s="198">
        <f>SUM(G9:G33)</f>
        <v>3404</v>
      </c>
      <c r="J35" s="152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5">
      <c r="B36" s="50" t="s">
        <v>269</v>
      </c>
      <c r="C36" s="47"/>
      <c r="D36" s="47"/>
      <c r="E36" s="47"/>
      <c r="F36" s="47"/>
      <c r="G36" s="47"/>
      <c r="H36" s="47"/>
      <c r="J36" s="149"/>
      <c r="K36" s="3"/>
      <c r="L36" s="3"/>
      <c r="M36" s="3"/>
      <c r="N36" s="3"/>
      <c r="O36" s="3"/>
      <c r="P36" s="3"/>
      <c r="Q36" s="3"/>
      <c r="R36" s="3"/>
    </row>
    <row r="37" spans="2:18" ht="15.6" x14ac:dyDescent="0.25">
      <c r="B37" s="50" t="s">
        <v>243</v>
      </c>
      <c r="J37" s="149"/>
      <c r="K37" s="149"/>
      <c r="L37" s="149"/>
      <c r="M37" s="149"/>
      <c r="N37" s="149"/>
    </row>
    <row r="38" spans="2:18" ht="15.6" x14ac:dyDescent="0.25">
      <c r="C38" s="42"/>
      <c r="D38" s="42"/>
      <c r="E38" s="173"/>
      <c r="K38" s="149"/>
    </row>
    <row r="39" spans="2:18" s="237" customFormat="1" ht="15.6" x14ac:dyDescent="0.25">
      <c r="D39" s="238"/>
      <c r="K39" s="239"/>
    </row>
    <row r="40" spans="2:18" s="237" customFormat="1" ht="15.6" x14ac:dyDescent="0.25">
      <c r="E40" s="239"/>
      <c r="K40" s="239"/>
    </row>
    <row r="41" spans="2:18" s="237" customFormat="1" ht="29.25" customHeight="1" x14ac:dyDescent="0.25">
      <c r="D41" s="240"/>
    </row>
    <row r="42" spans="2:18" s="237" customFormat="1" ht="29.25" customHeight="1" x14ac:dyDescent="0.25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67"/>
  <sheetViews>
    <sheetView showGridLines="0" topLeftCell="A19" zoomScale="115" zoomScaleNormal="115" zoomScaleSheetLayoutView="110" workbookViewId="0">
      <selection activeCell="K29" sqref="K29"/>
    </sheetView>
  </sheetViews>
  <sheetFormatPr baseColWidth="10" defaultColWidth="11.44140625" defaultRowHeight="13.2" x14ac:dyDescent="0.25"/>
  <cols>
    <col min="1" max="1" width="37.6640625" style="40" customWidth="1"/>
    <col min="2" max="2" width="11.44140625" style="40" customWidth="1"/>
    <col min="3" max="3" width="14" style="40" customWidth="1"/>
    <col min="4" max="4" width="11.44140625" style="40" customWidth="1"/>
    <col min="5" max="5" width="14.5546875" style="40" customWidth="1"/>
    <col min="6" max="6" width="13.33203125" style="41" customWidth="1"/>
    <col min="7" max="7" width="5.109375" style="40" bestFit="1" customWidth="1"/>
    <col min="8" max="8" width="6.44140625" style="40" customWidth="1"/>
    <col min="9" max="16384" width="11.44140625" style="40"/>
  </cols>
  <sheetData>
    <row r="1" spans="1:6" ht="13.5" customHeight="1" x14ac:dyDescent="0.25">
      <c r="A1" s="290" t="s">
        <v>140</v>
      </c>
      <c r="B1" s="290"/>
      <c r="C1" s="290"/>
      <c r="D1" s="290"/>
      <c r="E1" s="290"/>
      <c r="F1" s="290"/>
    </row>
    <row r="2" spans="1:6" ht="13.5" customHeight="1" x14ac:dyDescent="0.25">
      <c r="A2" s="213" t="s">
        <v>82</v>
      </c>
      <c r="B2" s="214"/>
      <c r="C2" s="214"/>
      <c r="D2" s="214"/>
      <c r="E2" s="215"/>
      <c r="F2" s="214"/>
    </row>
    <row r="3" spans="1:6" ht="13.5" customHeight="1" x14ac:dyDescent="0.25">
      <c r="A3" s="292" t="s">
        <v>52</v>
      </c>
      <c r="B3" s="292"/>
      <c r="C3" s="292"/>
      <c r="D3" s="292"/>
      <c r="E3" s="292"/>
      <c r="F3" s="292"/>
    </row>
    <row r="4" spans="1:6" ht="13.5" customHeight="1" x14ac:dyDescent="0.25">
      <c r="A4" s="297" t="s">
        <v>325</v>
      </c>
      <c r="B4" s="292"/>
      <c r="C4" s="292"/>
      <c r="D4" s="292"/>
      <c r="E4" s="292"/>
      <c r="F4" s="292"/>
    </row>
    <row r="5" spans="1:6" ht="13.5" customHeight="1" x14ac:dyDescent="0.25">
      <c r="A5" s="293"/>
      <c r="B5" s="294"/>
      <c r="C5" s="294"/>
      <c r="D5" s="294"/>
      <c r="E5" s="294"/>
      <c r="F5" s="294"/>
    </row>
    <row r="6" spans="1:6" ht="24.75" customHeight="1" x14ac:dyDescent="0.25">
      <c r="A6" s="291" t="s">
        <v>51</v>
      </c>
      <c r="B6" s="295" t="s">
        <v>34</v>
      </c>
      <c r="C6" s="295"/>
      <c r="D6" s="295"/>
      <c r="E6" s="295"/>
      <c r="F6" s="296" t="s">
        <v>0</v>
      </c>
    </row>
    <row r="7" spans="1:6" ht="24.75" customHeight="1" x14ac:dyDescent="0.25">
      <c r="A7" s="291"/>
      <c r="B7" s="55" t="s">
        <v>30</v>
      </c>
      <c r="C7" s="55" t="s">
        <v>29</v>
      </c>
      <c r="D7" s="55" t="s">
        <v>43</v>
      </c>
      <c r="E7" s="55" t="s">
        <v>31</v>
      </c>
      <c r="F7" s="296"/>
    </row>
    <row r="8" spans="1:6" ht="6" customHeight="1" x14ac:dyDescent="0.25">
      <c r="A8" s="164"/>
      <c r="B8" s="163"/>
      <c r="C8" s="163"/>
      <c r="D8" s="163"/>
      <c r="E8" s="163"/>
      <c r="F8" s="163"/>
    </row>
    <row r="9" spans="1:6" x14ac:dyDescent="0.25">
      <c r="A9" s="188" t="s">
        <v>250</v>
      </c>
      <c r="B9" s="241">
        <v>0</v>
      </c>
      <c r="C9" s="241">
        <v>40</v>
      </c>
      <c r="D9" s="241">
        <v>2</v>
      </c>
      <c r="E9" s="241">
        <v>0</v>
      </c>
      <c r="F9" s="243">
        <f t="shared" ref="F9:F23" si="0">SUM(B9:E9)</f>
        <v>42</v>
      </c>
    </row>
    <row r="10" spans="1:6" x14ac:dyDescent="0.25">
      <c r="A10" s="188" t="s">
        <v>44</v>
      </c>
      <c r="B10" s="241">
        <v>0</v>
      </c>
      <c r="C10" s="241">
        <v>36</v>
      </c>
      <c r="D10" s="241">
        <v>0</v>
      </c>
      <c r="E10" s="241">
        <v>0</v>
      </c>
      <c r="F10" s="243">
        <f t="shared" si="0"/>
        <v>36</v>
      </c>
    </row>
    <row r="11" spans="1:6" x14ac:dyDescent="0.25">
      <c r="A11" s="188" t="s">
        <v>251</v>
      </c>
      <c r="B11" s="241">
        <v>0</v>
      </c>
      <c r="C11" s="241">
        <v>207</v>
      </c>
      <c r="D11" s="241">
        <v>0</v>
      </c>
      <c r="E11" s="241">
        <v>1</v>
      </c>
      <c r="F11" s="243">
        <f t="shared" si="0"/>
        <v>208</v>
      </c>
    </row>
    <row r="12" spans="1:6" x14ac:dyDescent="0.25">
      <c r="A12" s="188" t="s">
        <v>50</v>
      </c>
      <c r="B12" s="241">
        <v>3</v>
      </c>
      <c r="C12" s="241">
        <v>669</v>
      </c>
      <c r="D12" s="241">
        <v>9</v>
      </c>
      <c r="E12" s="241">
        <v>0</v>
      </c>
      <c r="F12" s="243">
        <f t="shared" si="0"/>
        <v>681</v>
      </c>
    </row>
    <row r="13" spans="1:6" x14ac:dyDescent="0.25">
      <c r="A13" s="188" t="s">
        <v>252</v>
      </c>
      <c r="B13" s="241">
        <v>0</v>
      </c>
      <c r="C13" s="241">
        <v>10</v>
      </c>
      <c r="D13" s="241">
        <v>1</v>
      </c>
      <c r="E13" s="241">
        <v>0</v>
      </c>
      <c r="F13" s="243">
        <f t="shared" si="0"/>
        <v>11</v>
      </c>
    </row>
    <row r="14" spans="1:6" x14ac:dyDescent="0.25">
      <c r="A14" s="188" t="s">
        <v>49</v>
      </c>
      <c r="B14" s="241">
        <v>1</v>
      </c>
      <c r="C14" s="241">
        <v>257</v>
      </c>
      <c r="D14" s="241">
        <v>1</v>
      </c>
      <c r="E14" s="241">
        <v>0</v>
      </c>
      <c r="F14" s="243">
        <f t="shared" si="0"/>
        <v>259</v>
      </c>
    </row>
    <row r="15" spans="1:6" ht="23.25" customHeight="1" x14ac:dyDescent="0.25">
      <c r="A15" s="188" t="s">
        <v>258</v>
      </c>
      <c r="B15" s="241">
        <v>0</v>
      </c>
      <c r="C15" s="241">
        <v>424</v>
      </c>
      <c r="D15" s="241">
        <v>3</v>
      </c>
      <c r="E15" s="241">
        <v>0</v>
      </c>
      <c r="F15" s="243">
        <f t="shared" si="0"/>
        <v>427</v>
      </c>
    </row>
    <row r="16" spans="1:6" x14ac:dyDescent="0.25">
      <c r="A16" s="188" t="s">
        <v>48</v>
      </c>
      <c r="B16" s="241">
        <v>1</v>
      </c>
      <c r="C16" s="241">
        <v>283</v>
      </c>
      <c r="D16" s="241">
        <v>0</v>
      </c>
      <c r="E16" s="241">
        <v>0</v>
      </c>
      <c r="F16" s="243">
        <f t="shared" si="0"/>
        <v>284</v>
      </c>
    </row>
    <row r="17" spans="1:6" x14ac:dyDescent="0.25">
      <c r="A17" s="188" t="s">
        <v>253</v>
      </c>
      <c r="B17" s="241">
        <v>2</v>
      </c>
      <c r="C17" s="241">
        <v>355</v>
      </c>
      <c r="D17" s="241">
        <v>5</v>
      </c>
      <c r="E17" s="241">
        <v>0</v>
      </c>
      <c r="F17" s="243">
        <f t="shared" si="0"/>
        <v>362</v>
      </c>
    </row>
    <row r="18" spans="1:6" x14ac:dyDescent="0.25">
      <c r="A18" s="188" t="s">
        <v>46</v>
      </c>
      <c r="B18" s="241">
        <v>0</v>
      </c>
      <c r="C18" s="241">
        <v>2</v>
      </c>
      <c r="D18" s="241">
        <v>0</v>
      </c>
      <c r="E18" s="241">
        <v>0</v>
      </c>
      <c r="F18" s="243">
        <f t="shared" si="0"/>
        <v>2</v>
      </c>
    </row>
    <row r="19" spans="1:6" x14ac:dyDescent="0.25">
      <c r="A19" s="188" t="s">
        <v>254</v>
      </c>
      <c r="B19" s="241">
        <v>7</v>
      </c>
      <c r="C19" s="241">
        <v>520</v>
      </c>
      <c r="D19" s="241">
        <v>3</v>
      </c>
      <c r="E19" s="241">
        <v>0</v>
      </c>
      <c r="F19" s="243">
        <f t="shared" si="0"/>
        <v>530</v>
      </c>
    </row>
    <row r="20" spans="1:6" x14ac:dyDescent="0.25">
      <c r="A20" s="188" t="s">
        <v>255</v>
      </c>
      <c r="B20" s="241">
        <v>1</v>
      </c>
      <c r="C20" s="241">
        <v>178</v>
      </c>
      <c r="D20" s="241">
        <v>1</v>
      </c>
      <c r="E20" s="241">
        <v>0</v>
      </c>
      <c r="F20" s="243">
        <f t="shared" si="0"/>
        <v>180</v>
      </c>
    </row>
    <row r="21" spans="1:6" x14ac:dyDescent="0.25">
      <c r="A21" s="188" t="s">
        <v>47</v>
      </c>
      <c r="B21" s="241">
        <v>0</v>
      </c>
      <c r="C21" s="241">
        <v>12</v>
      </c>
      <c r="D21" s="241">
        <v>2</v>
      </c>
      <c r="E21" s="241">
        <v>0</v>
      </c>
      <c r="F21" s="243">
        <f t="shared" si="0"/>
        <v>14</v>
      </c>
    </row>
    <row r="22" spans="1:6" x14ac:dyDescent="0.25">
      <c r="A22" s="188" t="s">
        <v>45</v>
      </c>
      <c r="B22" s="241">
        <v>2</v>
      </c>
      <c r="C22" s="241">
        <v>162</v>
      </c>
      <c r="D22" s="241">
        <v>2</v>
      </c>
      <c r="E22" s="241">
        <v>4</v>
      </c>
      <c r="F22" s="243">
        <f t="shared" si="0"/>
        <v>170</v>
      </c>
    </row>
    <row r="23" spans="1:6" x14ac:dyDescent="0.25">
      <c r="A23" s="188" t="s">
        <v>256</v>
      </c>
      <c r="B23" s="241">
        <v>2</v>
      </c>
      <c r="C23" s="241">
        <v>196</v>
      </c>
      <c r="D23" s="241">
        <v>0</v>
      </c>
      <c r="E23" s="241">
        <v>0</v>
      </c>
      <c r="F23" s="243">
        <f t="shared" si="0"/>
        <v>198</v>
      </c>
    </row>
    <row r="24" spans="1:6" ht="12" customHeight="1" x14ac:dyDescent="0.25">
      <c r="A24" s="162"/>
      <c r="B24" s="241"/>
      <c r="C24" s="241"/>
      <c r="D24" s="241"/>
      <c r="E24" s="241"/>
      <c r="F24" s="243"/>
    </row>
    <row r="25" spans="1:6" ht="23.25" customHeight="1" x14ac:dyDescent="0.25">
      <c r="A25" s="82" t="s">
        <v>0</v>
      </c>
      <c r="B25" s="242">
        <f>SUM(B9:B23)</f>
        <v>19</v>
      </c>
      <c r="C25" s="242">
        <f>SUM(C9:C23)</f>
        <v>3351</v>
      </c>
      <c r="D25" s="242">
        <f>SUM(D9:D23)</f>
        <v>29</v>
      </c>
      <c r="E25" s="242">
        <f>SUM(E9:E23)</f>
        <v>5</v>
      </c>
      <c r="F25" s="242">
        <f>SUM(B25:E25)</f>
        <v>3404</v>
      </c>
    </row>
    <row r="26" spans="1:6" ht="18" customHeight="1" x14ac:dyDescent="0.25"/>
    <row r="31" spans="1:6" ht="12.75" customHeight="1" x14ac:dyDescent="0.25"/>
    <row r="32" spans="1:6" ht="12.75" customHeight="1" x14ac:dyDescent="0.25"/>
    <row r="33" spans="1:6" ht="12.75" customHeight="1" x14ac:dyDescent="0.25"/>
    <row r="34" spans="1:6" ht="12.75" customHeight="1" x14ac:dyDescent="0.25"/>
    <row r="43" spans="1:6" ht="6.75" customHeight="1" x14ac:dyDescent="0.25"/>
    <row r="44" spans="1:6" ht="1.5" hidden="1" customHeight="1" x14ac:dyDescent="0.25"/>
    <row r="45" spans="1:6" ht="13.5" customHeight="1" x14ac:dyDescent="0.25">
      <c r="A45" s="48" t="s">
        <v>269</v>
      </c>
    </row>
    <row r="46" spans="1:6" x14ac:dyDescent="0.25">
      <c r="A46" s="48" t="s">
        <v>243</v>
      </c>
    </row>
    <row r="47" spans="1:6" x14ac:dyDescent="0.25">
      <c r="A47" s="48"/>
      <c r="F47" s="40"/>
    </row>
    <row r="48" spans="1:6" x14ac:dyDescent="0.25">
      <c r="F48" s="40"/>
    </row>
    <row r="49" spans="1:3" s="248" customFormat="1" x14ac:dyDescent="0.25">
      <c r="A49" s="262" t="s">
        <v>134</v>
      </c>
      <c r="B49" s="263"/>
      <c r="C49" s="263"/>
    </row>
    <row r="50" spans="1:3" s="248" customFormat="1" x14ac:dyDescent="0.25">
      <c r="A50" s="264" t="s">
        <v>50</v>
      </c>
      <c r="B50" s="265">
        <v>681</v>
      </c>
      <c r="C50" s="266">
        <f>+B50/$B$60</f>
        <v>0.2000587544065805</v>
      </c>
    </row>
    <row r="51" spans="1:3" s="248" customFormat="1" x14ac:dyDescent="0.25">
      <c r="A51" s="264" t="s">
        <v>254</v>
      </c>
      <c r="B51" s="265">
        <v>530</v>
      </c>
      <c r="C51" s="266">
        <f>+B51/$B$60</f>
        <v>0.15569917743830788</v>
      </c>
    </row>
    <row r="52" spans="1:3" s="248" customFormat="1" ht="24" x14ac:dyDescent="0.25">
      <c r="A52" s="264" t="s">
        <v>258</v>
      </c>
      <c r="B52" s="265">
        <v>427</v>
      </c>
      <c r="C52" s="266">
        <f>+B52/$B$60</f>
        <v>0.1254406580493537</v>
      </c>
    </row>
    <row r="53" spans="1:3" s="248" customFormat="1" x14ac:dyDescent="0.25">
      <c r="A53" s="264" t="s">
        <v>253</v>
      </c>
      <c r="B53" s="265">
        <v>362</v>
      </c>
      <c r="C53" s="266">
        <f t="shared" ref="C53:C60" si="1">+B53/$B$60</f>
        <v>0.10634547591069331</v>
      </c>
    </row>
    <row r="54" spans="1:3" s="248" customFormat="1" x14ac:dyDescent="0.25">
      <c r="A54" s="264" t="s">
        <v>48</v>
      </c>
      <c r="B54" s="265">
        <v>284</v>
      </c>
      <c r="C54" s="266">
        <f t="shared" si="1"/>
        <v>8.3431257344300819E-2</v>
      </c>
    </row>
    <row r="55" spans="1:3" s="248" customFormat="1" x14ac:dyDescent="0.25">
      <c r="A55" s="264" t="s">
        <v>49</v>
      </c>
      <c r="B55" s="265">
        <v>259</v>
      </c>
      <c r="C55" s="266">
        <f t="shared" si="1"/>
        <v>7.6086956521739135E-2</v>
      </c>
    </row>
    <row r="56" spans="1:3" s="248" customFormat="1" x14ac:dyDescent="0.25">
      <c r="A56" s="264" t="s">
        <v>251</v>
      </c>
      <c r="B56" s="265">
        <v>208</v>
      </c>
      <c r="C56" s="266">
        <f t="shared" si="1"/>
        <v>6.1104582843713277E-2</v>
      </c>
    </row>
    <row r="57" spans="1:3" s="248" customFormat="1" x14ac:dyDescent="0.25">
      <c r="A57" s="264" t="s">
        <v>256</v>
      </c>
      <c r="B57" s="265">
        <v>198</v>
      </c>
      <c r="C57" s="266">
        <f>+B57/$B$60</f>
        <v>5.8166862514688604E-2</v>
      </c>
    </row>
    <row r="58" spans="1:3" s="248" customFormat="1" x14ac:dyDescent="0.25">
      <c r="A58" s="264" t="s">
        <v>255</v>
      </c>
      <c r="B58" s="265">
        <v>180</v>
      </c>
      <c r="C58" s="266">
        <f t="shared" si="1"/>
        <v>5.2878965922444184E-2</v>
      </c>
    </row>
    <row r="59" spans="1:3" s="248" customFormat="1" x14ac:dyDescent="0.25">
      <c r="A59" s="264" t="s">
        <v>1</v>
      </c>
      <c r="B59" s="267">
        <v>275</v>
      </c>
      <c r="C59" s="266">
        <f>+B59/$B$60</f>
        <v>8.0787309048178615E-2</v>
      </c>
    </row>
    <row r="60" spans="1:3" s="248" customFormat="1" x14ac:dyDescent="0.25">
      <c r="A60" s="263" t="s">
        <v>0</v>
      </c>
      <c r="B60" s="265">
        <f>SUM(B50:B59)</f>
        <v>3404</v>
      </c>
      <c r="C60" s="266">
        <f t="shared" si="1"/>
        <v>1</v>
      </c>
    </row>
    <row r="61" spans="1:3" s="248" customFormat="1" x14ac:dyDescent="0.25"/>
    <row r="62" spans="1:3" s="248" customFormat="1" x14ac:dyDescent="0.25">
      <c r="A62" s="268" t="s">
        <v>30</v>
      </c>
      <c r="B62" s="266">
        <f>+B25/$F$25</f>
        <v>5.5816686251468862E-3</v>
      </c>
    </row>
    <row r="63" spans="1:3" s="248" customFormat="1" x14ac:dyDescent="0.25">
      <c r="A63" s="268" t="s">
        <v>29</v>
      </c>
      <c r="B63" s="266">
        <f>+C25/$F$25</f>
        <v>0.98443008225616924</v>
      </c>
    </row>
    <row r="64" spans="1:3" s="248" customFormat="1" x14ac:dyDescent="0.25">
      <c r="A64" s="268" t="s">
        <v>43</v>
      </c>
      <c r="B64" s="266">
        <f>+D25/$F$25</f>
        <v>8.5193889541715622E-3</v>
      </c>
    </row>
    <row r="65" spans="1:6" s="248" customFormat="1" x14ac:dyDescent="0.25">
      <c r="A65" s="268" t="s">
        <v>31</v>
      </c>
      <c r="B65" s="266">
        <f>+E25/$F$25</f>
        <v>1.4688601645123384E-3</v>
      </c>
    </row>
    <row r="66" spans="1:6" s="269" customFormat="1" x14ac:dyDescent="0.25"/>
    <row r="67" spans="1:6" s="269" customFormat="1" x14ac:dyDescent="0.25">
      <c r="F67" s="270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zoomScaleNormal="100" zoomScaleSheetLayoutView="160" workbookViewId="0">
      <selection activeCell="F22" sqref="F22"/>
    </sheetView>
  </sheetViews>
  <sheetFormatPr baseColWidth="10" defaultColWidth="11.44140625" defaultRowHeight="16.2" x14ac:dyDescent="0.25"/>
  <cols>
    <col min="1" max="1" width="22.88671875" style="57" customWidth="1"/>
    <col min="2" max="2" width="14.109375" style="57" customWidth="1"/>
    <col min="3" max="3" width="14.44140625" style="57" customWidth="1"/>
    <col min="4" max="4" width="16.109375" style="57" customWidth="1"/>
    <col min="5" max="5" width="17.109375" style="57" customWidth="1"/>
    <col min="6" max="7" width="11.44140625" style="57"/>
    <col min="8" max="8" width="9.109375" style="57" customWidth="1"/>
    <col min="9" max="16384" width="11.44140625" style="57"/>
  </cols>
  <sheetData>
    <row r="1" spans="1:11" s="56" customFormat="1" ht="15.75" customHeight="1" x14ac:dyDescent="0.25">
      <c r="A1" s="298" t="s">
        <v>141</v>
      </c>
      <c r="B1" s="298"/>
      <c r="C1" s="298"/>
      <c r="D1" s="298"/>
      <c r="E1" s="298"/>
      <c r="G1" s="57"/>
      <c r="H1" s="57"/>
      <c r="I1" s="57"/>
      <c r="J1" s="57"/>
    </row>
    <row r="2" spans="1:11" ht="15" customHeight="1" x14ac:dyDescent="0.4">
      <c r="A2" s="216" t="s">
        <v>82</v>
      </c>
      <c r="B2" s="216"/>
      <c r="C2" s="217"/>
      <c r="D2" s="217"/>
      <c r="E2" s="218"/>
      <c r="I2" s="58"/>
    </row>
    <row r="3" spans="1:11" ht="15.75" customHeight="1" x14ac:dyDescent="0.25">
      <c r="A3" s="299" t="s">
        <v>35</v>
      </c>
      <c r="B3" s="299"/>
      <c r="C3" s="299"/>
      <c r="D3" s="299"/>
      <c r="E3" s="299"/>
      <c r="F3" s="59"/>
      <c r="I3" s="60"/>
    </row>
    <row r="4" spans="1:11" ht="15" customHeight="1" x14ac:dyDescent="0.25">
      <c r="A4" s="302" t="s">
        <v>324</v>
      </c>
      <c r="B4" s="299"/>
      <c r="C4" s="299"/>
      <c r="D4" s="299"/>
      <c r="E4" s="299"/>
      <c r="F4" s="59"/>
      <c r="I4" s="60"/>
    </row>
    <row r="5" spans="1:11" ht="13.5" customHeight="1" x14ac:dyDescent="0.25">
      <c r="A5" s="300"/>
      <c r="B5" s="301"/>
      <c r="C5" s="301"/>
      <c r="D5" s="301"/>
      <c r="E5" s="301"/>
      <c r="F5" s="61"/>
      <c r="I5" s="60"/>
    </row>
    <row r="6" spans="1:11" ht="18" customHeight="1" x14ac:dyDescent="0.25">
      <c r="A6" s="291" t="s">
        <v>27</v>
      </c>
      <c r="B6" s="295" t="s">
        <v>34</v>
      </c>
      <c r="C6" s="295"/>
      <c r="D6" s="295"/>
      <c r="E6" s="296" t="s">
        <v>0</v>
      </c>
      <c r="I6" s="60"/>
    </row>
    <row r="7" spans="1:11" ht="27.75" customHeight="1" x14ac:dyDescent="0.25">
      <c r="A7" s="291"/>
      <c r="B7" s="77" t="s">
        <v>30</v>
      </c>
      <c r="C7" s="77" t="s">
        <v>29</v>
      </c>
      <c r="D7" s="77" t="s">
        <v>31</v>
      </c>
      <c r="E7" s="296"/>
      <c r="I7" s="60"/>
    </row>
    <row r="8" spans="1:11" ht="6" customHeight="1" x14ac:dyDescent="0.25">
      <c r="A8" s="64"/>
      <c r="B8" s="185"/>
      <c r="C8" s="185"/>
      <c r="D8" s="185"/>
      <c r="E8" s="186"/>
      <c r="K8" s="58"/>
    </row>
    <row r="9" spans="1:11" ht="11.25" customHeight="1" x14ac:dyDescent="0.25">
      <c r="A9" s="64" t="s">
        <v>99</v>
      </c>
      <c r="B9" s="185">
        <v>1</v>
      </c>
      <c r="C9" s="185">
        <v>6</v>
      </c>
      <c r="D9" s="185">
        <v>0</v>
      </c>
      <c r="E9" s="186">
        <f>SUM(B9:D9)</f>
        <v>7</v>
      </c>
      <c r="I9" s="60"/>
    </row>
    <row r="10" spans="1:11" ht="11.25" customHeight="1" x14ac:dyDescent="0.25">
      <c r="A10" s="64" t="s">
        <v>3</v>
      </c>
      <c r="B10" s="185">
        <v>9</v>
      </c>
      <c r="C10" s="185">
        <v>1632</v>
      </c>
      <c r="D10" s="185">
        <v>1</v>
      </c>
      <c r="E10" s="186">
        <f>SUM(B10:D10)</f>
        <v>1642</v>
      </c>
      <c r="I10" s="60"/>
    </row>
    <row r="11" spans="1:11" ht="11.25" customHeight="1" x14ac:dyDescent="0.25">
      <c r="A11" s="64" t="s">
        <v>83</v>
      </c>
      <c r="B11" s="185">
        <v>0</v>
      </c>
      <c r="C11" s="185">
        <v>16</v>
      </c>
      <c r="D11" s="185">
        <v>0</v>
      </c>
      <c r="E11" s="186">
        <f t="shared" ref="E11:E16" si="0">SUM(B11:D11)</f>
        <v>16</v>
      </c>
    </row>
    <row r="12" spans="1:11" ht="11.25" customHeight="1" x14ac:dyDescent="0.25">
      <c r="A12" s="64" t="s">
        <v>163</v>
      </c>
      <c r="B12" s="185">
        <v>0</v>
      </c>
      <c r="C12" s="185">
        <v>10</v>
      </c>
      <c r="D12" s="185">
        <v>0</v>
      </c>
      <c r="E12" s="186">
        <f t="shared" si="0"/>
        <v>10</v>
      </c>
    </row>
    <row r="13" spans="1:11" ht="11.25" customHeight="1" x14ac:dyDescent="0.25">
      <c r="A13" s="64" t="s">
        <v>84</v>
      </c>
      <c r="B13" s="185">
        <v>0</v>
      </c>
      <c r="C13" s="185">
        <v>20</v>
      </c>
      <c r="D13" s="185">
        <v>0</v>
      </c>
      <c r="E13" s="186">
        <f t="shared" si="0"/>
        <v>20</v>
      </c>
      <c r="I13" s="58"/>
      <c r="J13" s="58"/>
    </row>
    <row r="14" spans="1:11" ht="11.25" customHeight="1" x14ac:dyDescent="0.25">
      <c r="A14" s="64" t="s">
        <v>4</v>
      </c>
      <c r="B14" s="185">
        <v>3</v>
      </c>
      <c r="C14" s="185">
        <v>882</v>
      </c>
      <c r="D14" s="185">
        <v>1</v>
      </c>
      <c r="E14" s="186">
        <f t="shared" si="0"/>
        <v>886</v>
      </c>
    </row>
    <row r="15" spans="1:11" ht="11.25" customHeight="1" x14ac:dyDescent="0.25">
      <c r="A15" s="64" t="s">
        <v>85</v>
      </c>
      <c r="B15" s="185">
        <v>1</v>
      </c>
      <c r="C15" s="185">
        <v>74</v>
      </c>
      <c r="D15" s="185">
        <v>0</v>
      </c>
      <c r="E15" s="186">
        <f t="shared" si="0"/>
        <v>75</v>
      </c>
    </row>
    <row r="16" spans="1:11" ht="11.25" customHeight="1" x14ac:dyDescent="0.25">
      <c r="A16" s="64" t="s">
        <v>164</v>
      </c>
      <c r="B16" s="185">
        <v>5</v>
      </c>
      <c r="C16" s="185">
        <v>104</v>
      </c>
      <c r="D16" s="185">
        <v>1</v>
      </c>
      <c r="E16" s="186">
        <f t="shared" si="0"/>
        <v>110</v>
      </c>
    </row>
    <row r="17" spans="1:11" ht="11.25" customHeight="1" x14ac:dyDescent="0.25">
      <c r="A17" s="64" t="s">
        <v>281</v>
      </c>
      <c r="B17" s="185">
        <v>0</v>
      </c>
      <c r="C17" s="185">
        <v>2</v>
      </c>
      <c r="D17" s="185">
        <v>0</v>
      </c>
      <c r="E17" s="186">
        <f>SUM(B17:D17)</f>
        <v>2</v>
      </c>
      <c r="H17" s="58"/>
    </row>
    <row r="18" spans="1:11" ht="11.25" customHeight="1" x14ac:dyDescent="0.25">
      <c r="A18" s="64" t="s">
        <v>1</v>
      </c>
      <c r="B18" s="185">
        <v>0</v>
      </c>
      <c r="C18" s="185">
        <v>605</v>
      </c>
      <c r="D18" s="185">
        <v>2</v>
      </c>
      <c r="E18" s="186">
        <f>SUM(B18:D18)</f>
        <v>607</v>
      </c>
    </row>
    <row r="19" spans="1:11" ht="6" customHeight="1" x14ac:dyDescent="0.25">
      <c r="A19" s="64"/>
      <c r="B19" s="185"/>
      <c r="C19" s="185"/>
      <c r="D19" s="185"/>
      <c r="E19" s="186"/>
      <c r="K19" s="58"/>
    </row>
    <row r="20" spans="1:11" s="58" customFormat="1" ht="18" customHeight="1" x14ac:dyDescent="0.25">
      <c r="A20" s="54" t="s">
        <v>0</v>
      </c>
      <c r="B20" s="187">
        <f>SUM(B9:B18)</f>
        <v>19</v>
      </c>
      <c r="C20" s="187">
        <f>SUM(C9:C18)</f>
        <v>3351</v>
      </c>
      <c r="D20" s="187">
        <f>SUM(D9:D18)</f>
        <v>5</v>
      </c>
      <c r="E20" s="187">
        <f>SUM(B20:D20)</f>
        <v>3375</v>
      </c>
      <c r="G20" s="57"/>
      <c r="H20" s="57"/>
      <c r="I20" s="57"/>
      <c r="J20" s="57"/>
      <c r="K20" s="57"/>
    </row>
    <row r="21" spans="1:11" x14ac:dyDescent="0.25">
      <c r="B21" s="62"/>
      <c r="D21" s="62"/>
    </row>
    <row r="24" spans="1:11" x14ac:dyDescent="0.25">
      <c r="G24" s="58"/>
      <c r="H24" s="58"/>
    </row>
    <row r="27" spans="1:11" ht="20.100000000000001" customHeight="1" x14ac:dyDescent="0.25"/>
    <row r="28" spans="1:11" ht="20.100000000000001" customHeight="1" x14ac:dyDescent="0.25"/>
    <row r="29" spans="1:11" ht="20.100000000000001" customHeight="1" x14ac:dyDescent="0.25"/>
    <row r="30" spans="1:11" ht="20.100000000000001" customHeight="1" x14ac:dyDescent="0.25"/>
    <row r="31" spans="1:11" ht="20.100000000000001" customHeight="1" x14ac:dyDescent="0.25"/>
    <row r="32" spans="1:11" ht="20.100000000000001" customHeight="1" x14ac:dyDescent="0.25"/>
    <row r="33" spans="1:1" ht="20.100000000000001" customHeight="1" x14ac:dyDescent="0.25"/>
    <row r="34" spans="1:1" ht="20.100000000000001" customHeight="1" x14ac:dyDescent="0.25"/>
    <row r="35" spans="1:1" ht="10.5" customHeight="1" x14ac:dyDescent="0.25"/>
    <row r="36" spans="1:1" x14ac:dyDescent="0.25">
      <c r="A36" s="48" t="s">
        <v>271</v>
      </c>
    </row>
    <row r="37" spans="1:1" ht="14.25" customHeight="1" x14ac:dyDescent="0.25">
      <c r="A37" s="48" t="s">
        <v>243</v>
      </c>
    </row>
    <row r="38" spans="1:1" ht="11.25" customHeight="1" x14ac:dyDescent="0.25"/>
    <row r="67" spans="12:12" x14ac:dyDescent="0.25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topLeftCell="A4" zoomScaleNormal="100" zoomScaleSheetLayoutView="130" workbookViewId="0">
      <selection activeCell="D16" sqref="D16"/>
    </sheetView>
  </sheetViews>
  <sheetFormatPr baseColWidth="10" defaultColWidth="11.44140625" defaultRowHeight="35.25" customHeight="1" x14ac:dyDescent="0.25"/>
  <cols>
    <col min="1" max="1" width="37.109375" style="70" customWidth="1"/>
    <col min="2" max="4" width="19.44140625" style="65" customWidth="1"/>
    <col min="5" max="16384" width="11.44140625" style="65"/>
  </cols>
  <sheetData>
    <row r="1" spans="1:4" ht="16.2" x14ac:dyDescent="0.25">
      <c r="A1" s="285" t="s">
        <v>135</v>
      </c>
      <c r="B1" s="285"/>
      <c r="C1" s="285"/>
      <c r="D1" s="285"/>
    </row>
    <row r="2" spans="1:4" ht="16.2" x14ac:dyDescent="0.25">
      <c r="A2" s="210" t="s">
        <v>82</v>
      </c>
      <c r="B2" s="219"/>
      <c r="C2" s="219"/>
      <c r="D2" s="219"/>
    </row>
    <row r="3" spans="1:4" s="68" customFormat="1" ht="32.25" customHeight="1" x14ac:dyDescent="0.25">
      <c r="A3" s="286" t="s">
        <v>236</v>
      </c>
      <c r="B3" s="286"/>
      <c r="C3" s="286"/>
      <c r="D3" s="286"/>
    </row>
    <row r="4" spans="1:4" s="68" customFormat="1" ht="18.600000000000001" x14ac:dyDescent="0.25">
      <c r="A4" s="289" t="s">
        <v>325</v>
      </c>
      <c r="B4" s="286"/>
      <c r="C4" s="286"/>
      <c r="D4" s="286"/>
    </row>
    <row r="5" spans="1:4" s="68" customFormat="1" ht="5.25" customHeight="1" x14ac:dyDescent="0.25">
      <c r="A5" s="300"/>
      <c r="B5" s="300"/>
      <c r="C5" s="300"/>
      <c r="D5" s="300"/>
    </row>
    <row r="6" spans="1:4" s="66" customFormat="1" ht="23.25" customHeight="1" x14ac:dyDescent="0.25">
      <c r="A6" s="303" t="s">
        <v>247</v>
      </c>
      <c r="B6" s="304" t="s">
        <v>81</v>
      </c>
      <c r="C6" s="305"/>
      <c r="D6" s="303" t="s">
        <v>0</v>
      </c>
    </row>
    <row r="7" spans="1:4" s="66" customFormat="1" ht="23.25" customHeight="1" x14ac:dyDescent="0.25">
      <c r="A7" s="303"/>
      <c r="B7" s="78" t="s">
        <v>79</v>
      </c>
      <c r="C7" s="226" t="s">
        <v>80</v>
      </c>
      <c r="D7" s="303"/>
    </row>
    <row r="8" spans="1:4" s="67" customFormat="1" ht="23.25" customHeight="1" x14ac:dyDescent="0.25">
      <c r="A8" s="71" t="s">
        <v>233</v>
      </c>
      <c r="B8" s="189">
        <v>2102</v>
      </c>
      <c r="C8" s="189">
        <v>569</v>
      </c>
      <c r="D8" s="190">
        <f>SUM(B8:C8)</f>
        <v>2671</v>
      </c>
    </row>
    <row r="9" spans="1:4" s="67" customFormat="1" ht="23.25" customHeight="1" x14ac:dyDescent="0.25">
      <c r="A9" s="71" t="s">
        <v>235</v>
      </c>
      <c r="B9" s="189">
        <v>241</v>
      </c>
      <c r="C9" s="189">
        <v>93</v>
      </c>
      <c r="D9" s="190">
        <f t="shared" ref="D9:D10" si="0">SUM(B9:C9)</f>
        <v>334</v>
      </c>
    </row>
    <row r="10" spans="1:4" s="67" customFormat="1" ht="23.25" customHeight="1" x14ac:dyDescent="0.25">
      <c r="A10" s="71" t="s">
        <v>234</v>
      </c>
      <c r="B10" s="189">
        <v>263</v>
      </c>
      <c r="C10" s="189">
        <v>83</v>
      </c>
      <c r="D10" s="190">
        <f t="shared" si="0"/>
        <v>346</v>
      </c>
    </row>
    <row r="11" spans="1:4" s="67" customFormat="1" ht="23.25" customHeight="1" x14ac:dyDescent="0.25">
      <c r="A11" s="142" t="s">
        <v>0</v>
      </c>
      <c r="B11" s="191">
        <f>SUM(B8:B10)</f>
        <v>2606</v>
      </c>
      <c r="C11" s="191">
        <f>SUM(C8:C10)</f>
        <v>745</v>
      </c>
      <c r="D11" s="192">
        <f>SUM(D8:D10)</f>
        <v>3351</v>
      </c>
    </row>
    <row r="12" spans="1:4" ht="13.5" customHeight="1" x14ac:dyDescent="0.25">
      <c r="A12" s="48" t="s">
        <v>271</v>
      </c>
    </row>
    <row r="13" spans="1:4" ht="16.2" x14ac:dyDescent="0.25">
      <c r="A13" s="48" t="s">
        <v>243</v>
      </c>
    </row>
    <row r="14" spans="1:4" ht="16.2" x14ac:dyDescent="0.25">
      <c r="A14" s="48" t="s">
        <v>274</v>
      </c>
    </row>
    <row r="15" spans="1:4" ht="18.75" customHeight="1" x14ac:dyDescent="0.25"/>
    <row r="16" spans="1:4" ht="32.25" customHeight="1" x14ac:dyDescent="0.25">
      <c r="A16" s="69"/>
      <c r="B16" s="70"/>
    </row>
    <row r="17" spans="6:6" ht="18.600000000000001" x14ac:dyDescent="0.25"/>
    <row r="18" spans="6:6" ht="13.5" customHeight="1" x14ac:dyDescent="0.25"/>
    <row r="32" spans="6:6" ht="35.25" customHeight="1" x14ac:dyDescent="0.25">
      <c r="F32" s="68"/>
    </row>
    <row r="33" spans="6:6" ht="35.25" customHeight="1" x14ac:dyDescent="0.25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60"/>
  <sheetViews>
    <sheetView showGridLines="0" topLeftCell="A37" zoomScale="80" zoomScaleNormal="80" zoomScaleSheetLayoutView="90" workbookViewId="0">
      <selection activeCell="U9" sqref="U9"/>
    </sheetView>
  </sheetViews>
  <sheetFormatPr baseColWidth="10" defaultColWidth="11.44140625" defaultRowHeight="16.2" x14ac:dyDescent="0.4"/>
  <cols>
    <col min="1" max="1" width="23.109375" style="74" customWidth="1"/>
    <col min="2" max="3" width="7.6640625" style="57" bestFit="1" customWidth="1"/>
    <col min="4" max="5" width="8.6640625" style="57" bestFit="1" customWidth="1"/>
    <col min="6" max="6" width="6.6640625" style="57" bestFit="1" customWidth="1"/>
    <col min="7" max="10" width="8.6640625" style="57" bestFit="1" customWidth="1"/>
    <col min="11" max="11" width="6.6640625" style="57" bestFit="1" customWidth="1"/>
    <col min="12" max="12" width="8.6640625" style="57" bestFit="1" customWidth="1"/>
    <col min="13" max="13" width="7.6640625" style="57" bestFit="1" customWidth="1"/>
    <col min="14" max="14" width="6.6640625" style="57" bestFit="1" customWidth="1"/>
    <col min="15" max="16" width="8.6640625" style="57" bestFit="1" customWidth="1"/>
    <col min="17" max="17" width="9.6640625" style="57" bestFit="1" customWidth="1"/>
    <col min="18" max="18" width="3" style="57" customWidth="1"/>
    <col min="19" max="19" width="5.6640625" style="57" customWidth="1"/>
    <col min="20" max="16384" width="11.44140625" style="57"/>
  </cols>
  <sheetData>
    <row r="1" spans="1:17" x14ac:dyDescent="0.25">
      <c r="A1" s="298" t="s">
        <v>136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7" x14ac:dyDescent="0.4">
      <c r="A2" s="220" t="s">
        <v>82</v>
      </c>
      <c r="B2" s="217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17" x14ac:dyDescent="0.4">
      <c r="A3" s="220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18"/>
    </row>
    <row r="4" spans="1:17" x14ac:dyDescent="0.25">
      <c r="A4" s="299" t="s">
        <v>199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</row>
    <row r="5" spans="1:17" x14ac:dyDescent="0.25">
      <c r="A5" s="302" t="s">
        <v>325</v>
      </c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</row>
    <row r="6" spans="1:17" ht="15.75" customHeight="1" x14ac:dyDescent="0.25">
      <c r="A6" s="309" t="s">
        <v>198</v>
      </c>
      <c r="B6" s="310" t="s">
        <v>51</v>
      </c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O6" s="311"/>
      <c r="P6" s="312"/>
      <c r="Q6" s="313" t="s">
        <v>0</v>
      </c>
    </row>
    <row r="7" spans="1:17" ht="12.75" customHeight="1" x14ac:dyDescent="0.25">
      <c r="A7" s="309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313"/>
    </row>
    <row r="8" spans="1:17" ht="25.5" customHeight="1" x14ac:dyDescent="0.25">
      <c r="A8" s="80" t="s">
        <v>165</v>
      </c>
      <c r="B8" s="193">
        <v>3</v>
      </c>
      <c r="C8" s="193">
        <v>3</v>
      </c>
      <c r="D8" s="193">
        <v>23</v>
      </c>
      <c r="E8" s="193">
        <v>29</v>
      </c>
      <c r="F8" s="193">
        <v>0</v>
      </c>
      <c r="G8" s="193">
        <v>5</v>
      </c>
      <c r="H8" s="193">
        <v>12</v>
      </c>
      <c r="I8" s="193">
        <v>3</v>
      </c>
      <c r="J8" s="193">
        <v>9</v>
      </c>
      <c r="K8" s="193">
        <v>0</v>
      </c>
      <c r="L8" s="193">
        <v>10</v>
      </c>
      <c r="M8" s="193">
        <v>2</v>
      </c>
      <c r="N8" s="193">
        <v>0</v>
      </c>
      <c r="O8" s="193">
        <v>7</v>
      </c>
      <c r="P8" s="193">
        <v>2</v>
      </c>
      <c r="Q8" s="193">
        <f t="shared" ref="Q8:Q24" si="0">SUM(B8:P8)</f>
        <v>108</v>
      </c>
    </row>
    <row r="9" spans="1:17" ht="34.200000000000003" x14ac:dyDescent="0.25">
      <c r="A9" s="81" t="s">
        <v>166</v>
      </c>
      <c r="B9" s="194">
        <v>0</v>
      </c>
      <c r="C9" s="194">
        <v>0</v>
      </c>
      <c r="D9" s="194">
        <v>1</v>
      </c>
      <c r="E9" s="194">
        <v>4</v>
      </c>
      <c r="F9" s="194">
        <v>0</v>
      </c>
      <c r="G9" s="194">
        <v>1</v>
      </c>
      <c r="H9" s="194">
        <v>1</v>
      </c>
      <c r="I9" s="194">
        <v>1</v>
      </c>
      <c r="J9" s="194">
        <v>1</v>
      </c>
      <c r="K9" s="194">
        <v>0</v>
      </c>
      <c r="L9" s="194">
        <v>1</v>
      </c>
      <c r="M9" s="194">
        <v>0</v>
      </c>
      <c r="N9" s="194">
        <v>0</v>
      </c>
      <c r="O9" s="194">
        <v>0</v>
      </c>
      <c r="P9" s="194">
        <v>0</v>
      </c>
      <c r="Q9" s="194">
        <f t="shared" si="0"/>
        <v>10</v>
      </c>
    </row>
    <row r="10" spans="1:17" ht="21" customHeight="1" x14ac:dyDescent="0.25">
      <c r="A10" s="81" t="s">
        <v>167</v>
      </c>
      <c r="B10" s="194">
        <v>2</v>
      </c>
      <c r="C10" s="194">
        <v>2</v>
      </c>
      <c r="D10" s="194">
        <v>9</v>
      </c>
      <c r="E10" s="194">
        <v>5</v>
      </c>
      <c r="F10" s="194">
        <v>0</v>
      </c>
      <c r="G10" s="194">
        <v>2</v>
      </c>
      <c r="H10" s="194">
        <v>1</v>
      </c>
      <c r="I10" s="194">
        <v>1</v>
      </c>
      <c r="J10" s="194">
        <v>3</v>
      </c>
      <c r="K10" s="194">
        <v>0</v>
      </c>
      <c r="L10" s="194">
        <v>4</v>
      </c>
      <c r="M10" s="194">
        <v>1</v>
      </c>
      <c r="N10" s="194">
        <v>0</v>
      </c>
      <c r="O10" s="194">
        <v>2</v>
      </c>
      <c r="P10" s="194">
        <v>0</v>
      </c>
      <c r="Q10" s="194">
        <f t="shared" si="0"/>
        <v>32</v>
      </c>
    </row>
    <row r="11" spans="1:17" x14ac:dyDescent="0.25">
      <c r="A11" s="81" t="s">
        <v>168</v>
      </c>
      <c r="B11" s="194">
        <v>1</v>
      </c>
      <c r="C11" s="194">
        <v>1</v>
      </c>
      <c r="D11" s="194">
        <v>13</v>
      </c>
      <c r="E11" s="194">
        <v>20</v>
      </c>
      <c r="F11" s="194">
        <v>0</v>
      </c>
      <c r="G11" s="194">
        <v>2</v>
      </c>
      <c r="H11" s="194">
        <v>10</v>
      </c>
      <c r="I11" s="194">
        <v>1</v>
      </c>
      <c r="J11" s="194">
        <v>5</v>
      </c>
      <c r="K11" s="194">
        <v>0</v>
      </c>
      <c r="L11" s="194">
        <v>5</v>
      </c>
      <c r="M11" s="194">
        <v>1</v>
      </c>
      <c r="N11" s="194">
        <v>0</v>
      </c>
      <c r="O11" s="194">
        <v>5</v>
      </c>
      <c r="P11" s="194">
        <v>2</v>
      </c>
      <c r="Q11" s="194">
        <f t="shared" si="0"/>
        <v>66</v>
      </c>
    </row>
    <row r="12" spans="1:17" x14ac:dyDescent="0.25">
      <c r="A12" s="80" t="s">
        <v>169</v>
      </c>
      <c r="B12" s="193">
        <v>4</v>
      </c>
      <c r="C12" s="193">
        <v>2</v>
      </c>
      <c r="D12" s="193">
        <v>30</v>
      </c>
      <c r="E12" s="193">
        <v>50</v>
      </c>
      <c r="F12" s="193">
        <v>2</v>
      </c>
      <c r="G12" s="193">
        <v>41</v>
      </c>
      <c r="H12" s="193">
        <v>50</v>
      </c>
      <c r="I12" s="193">
        <v>14</v>
      </c>
      <c r="J12" s="193">
        <v>30</v>
      </c>
      <c r="K12" s="193">
        <v>0</v>
      </c>
      <c r="L12" s="193">
        <v>45</v>
      </c>
      <c r="M12" s="193">
        <v>9</v>
      </c>
      <c r="N12" s="193">
        <v>0</v>
      </c>
      <c r="O12" s="193">
        <v>2</v>
      </c>
      <c r="P12" s="193">
        <v>11</v>
      </c>
      <c r="Q12" s="193">
        <f t="shared" si="0"/>
        <v>290</v>
      </c>
    </row>
    <row r="13" spans="1:17" ht="21.75" customHeight="1" x14ac:dyDescent="0.25">
      <c r="A13" s="81" t="s">
        <v>170</v>
      </c>
      <c r="B13" s="194">
        <v>1</v>
      </c>
      <c r="C13" s="194">
        <v>2</v>
      </c>
      <c r="D13" s="194">
        <v>2</v>
      </c>
      <c r="E13" s="194">
        <v>25</v>
      </c>
      <c r="F13" s="194">
        <v>1</v>
      </c>
      <c r="G13" s="194">
        <v>15</v>
      </c>
      <c r="H13" s="194">
        <v>20</v>
      </c>
      <c r="I13" s="194">
        <v>3</v>
      </c>
      <c r="J13" s="194">
        <v>12</v>
      </c>
      <c r="K13" s="194">
        <v>0</v>
      </c>
      <c r="L13" s="194">
        <v>20</v>
      </c>
      <c r="M13" s="194">
        <v>2</v>
      </c>
      <c r="N13" s="194">
        <v>0</v>
      </c>
      <c r="O13" s="194">
        <v>1</v>
      </c>
      <c r="P13" s="194">
        <v>7</v>
      </c>
      <c r="Q13" s="194">
        <f t="shared" si="0"/>
        <v>111</v>
      </c>
    </row>
    <row r="14" spans="1:17" ht="32.25" customHeight="1" x14ac:dyDescent="0.25">
      <c r="A14" s="81" t="s">
        <v>171</v>
      </c>
      <c r="B14" s="194">
        <v>1</v>
      </c>
      <c r="C14" s="194">
        <v>0</v>
      </c>
      <c r="D14" s="194">
        <v>8</v>
      </c>
      <c r="E14" s="194">
        <v>0</v>
      </c>
      <c r="F14" s="194">
        <v>0</v>
      </c>
      <c r="G14" s="194">
        <v>2</v>
      </c>
      <c r="H14" s="194">
        <v>1</v>
      </c>
      <c r="I14" s="194">
        <v>0</v>
      </c>
      <c r="J14" s="194">
        <v>0</v>
      </c>
      <c r="K14" s="194">
        <v>0</v>
      </c>
      <c r="L14" s="194">
        <v>0</v>
      </c>
      <c r="M14" s="194">
        <v>1</v>
      </c>
      <c r="N14" s="194">
        <v>0</v>
      </c>
      <c r="O14" s="194">
        <v>0</v>
      </c>
      <c r="P14" s="194">
        <v>0</v>
      </c>
      <c r="Q14" s="194">
        <f t="shared" si="0"/>
        <v>13</v>
      </c>
    </row>
    <row r="15" spans="1:17" ht="45.6" x14ac:dyDescent="0.25">
      <c r="A15" s="81" t="s">
        <v>172</v>
      </c>
      <c r="B15" s="194">
        <v>2</v>
      </c>
      <c r="C15" s="194">
        <v>0</v>
      </c>
      <c r="D15" s="194">
        <v>2</v>
      </c>
      <c r="E15" s="194">
        <v>1</v>
      </c>
      <c r="F15" s="194">
        <v>0</v>
      </c>
      <c r="G15" s="194">
        <v>5</v>
      </c>
      <c r="H15" s="194">
        <v>5</v>
      </c>
      <c r="I15" s="194">
        <v>0</v>
      </c>
      <c r="J15" s="194">
        <v>0</v>
      </c>
      <c r="K15" s="194">
        <v>0</v>
      </c>
      <c r="L15" s="194">
        <v>1</v>
      </c>
      <c r="M15" s="194">
        <v>0</v>
      </c>
      <c r="N15" s="194">
        <v>0</v>
      </c>
      <c r="O15" s="194">
        <v>0</v>
      </c>
      <c r="P15" s="194">
        <v>0</v>
      </c>
      <c r="Q15" s="194">
        <f t="shared" si="0"/>
        <v>16</v>
      </c>
    </row>
    <row r="16" spans="1:17" x14ac:dyDescent="0.25">
      <c r="A16" s="81" t="s">
        <v>173</v>
      </c>
      <c r="B16" s="194">
        <v>0</v>
      </c>
      <c r="C16" s="194">
        <v>0</v>
      </c>
      <c r="D16" s="194">
        <v>18</v>
      </c>
      <c r="E16" s="194">
        <v>24</v>
      </c>
      <c r="F16" s="194">
        <v>1</v>
      </c>
      <c r="G16" s="194">
        <v>19</v>
      </c>
      <c r="H16" s="194">
        <v>24</v>
      </c>
      <c r="I16" s="194">
        <v>11</v>
      </c>
      <c r="J16" s="194">
        <v>18</v>
      </c>
      <c r="K16" s="194">
        <v>0</v>
      </c>
      <c r="L16" s="194">
        <v>24</v>
      </c>
      <c r="M16" s="194">
        <v>6</v>
      </c>
      <c r="N16" s="194">
        <v>0</v>
      </c>
      <c r="O16" s="194">
        <v>1</v>
      </c>
      <c r="P16" s="194">
        <v>4</v>
      </c>
      <c r="Q16" s="194">
        <f t="shared" si="0"/>
        <v>150</v>
      </c>
    </row>
    <row r="17" spans="1:17" x14ac:dyDescent="0.25">
      <c r="A17" s="80" t="s">
        <v>174</v>
      </c>
      <c r="B17" s="193">
        <v>7</v>
      </c>
      <c r="C17" s="193">
        <v>9</v>
      </c>
      <c r="D17" s="193">
        <v>36</v>
      </c>
      <c r="E17" s="193">
        <v>64</v>
      </c>
      <c r="F17" s="193">
        <v>0</v>
      </c>
      <c r="G17" s="193">
        <v>42</v>
      </c>
      <c r="H17" s="193">
        <v>86</v>
      </c>
      <c r="I17" s="193">
        <v>42</v>
      </c>
      <c r="J17" s="193">
        <v>67</v>
      </c>
      <c r="K17" s="193">
        <v>1</v>
      </c>
      <c r="L17" s="193">
        <v>94</v>
      </c>
      <c r="M17" s="193">
        <v>49</v>
      </c>
      <c r="N17" s="193">
        <v>3</v>
      </c>
      <c r="O17" s="193">
        <v>24</v>
      </c>
      <c r="P17" s="193">
        <v>34</v>
      </c>
      <c r="Q17" s="193">
        <f t="shared" si="0"/>
        <v>558</v>
      </c>
    </row>
    <row r="18" spans="1:17" ht="102.6" x14ac:dyDescent="0.25">
      <c r="A18" s="81" t="s">
        <v>175</v>
      </c>
      <c r="B18" s="194">
        <v>3</v>
      </c>
      <c r="C18" s="194">
        <v>4</v>
      </c>
      <c r="D18" s="194">
        <v>15</v>
      </c>
      <c r="E18" s="194">
        <v>15</v>
      </c>
      <c r="F18" s="194">
        <v>0</v>
      </c>
      <c r="G18" s="194">
        <v>18</v>
      </c>
      <c r="H18" s="194">
        <v>26</v>
      </c>
      <c r="I18" s="194">
        <v>11</v>
      </c>
      <c r="J18" s="194">
        <v>32</v>
      </c>
      <c r="K18" s="194">
        <v>0</v>
      </c>
      <c r="L18" s="194">
        <v>43</v>
      </c>
      <c r="M18" s="194">
        <v>16</v>
      </c>
      <c r="N18" s="194">
        <v>1</v>
      </c>
      <c r="O18" s="194">
        <v>6</v>
      </c>
      <c r="P18" s="194">
        <v>11</v>
      </c>
      <c r="Q18" s="194">
        <f t="shared" si="0"/>
        <v>201</v>
      </c>
    </row>
    <row r="19" spans="1:17" ht="21" customHeight="1" x14ac:dyDescent="0.25">
      <c r="A19" s="81" t="s">
        <v>176</v>
      </c>
      <c r="B19" s="194">
        <v>4</v>
      </c>
      <c r="C19" s="194">
        <v>5</v>
      </c>
      <c r="D19" s="194">
        <v>21</v>
      </c>
      <c r="E19" s="194">
        <v>49</v>
      </c>
      <c r="F19" s="194">
        <v>0</v>
      </c>
      <c r="G19" s="194">
        <v>24</v>
      </c>
      <c r="H19" s="194">
        <v>60</v>
      </c>
      <c r="I19" s="194">
        <v>31</v>
      </c>
      <c r="J19" s="194">
        <v>35</v>
      </c>
      <c r="K19" s="194">
        <v>1</v>
      </c>
      <c r="L19" s="194">
        <v>51</v>
      </c>
      <c r="M19" s="194">
        <v>33</v>
      </c>
      <c r="N19" s="194">
        <v>2</v>
      </c>
      <c r="O19" s="194">
        <v>18</v>
      </c>
      <c r="P19" s="194">
        <v>23</v>
      </c>
      <c r="Q19" s="194">
        <f t="shared" si="0"/>
        <v>357</v>
      </c>
    </row>
    <row r="20" spans="1:17" ht="20.25" customHeight="1" x14ac:dyDescent="0.25">
      <c r="A20" s="80" t="s">
        <v>177</v>
      </c>
      <c r="B20" s="193">
        <v>0</v>
      </c>
      <c r="C20" s="193">
        <v>0</v>
      </c>
      <c r="D20" s="193">
        <v>1</v>
      </c>
      <c r="E20" s="193">
        <v>1</v>
      </c>
      <c r="F20" s="193">
        <v>0</v>
      </c>
      <c r="G20" s="193">
        <v>0</v>
      </c>
      <c r="H20" s="193">
        <v>1</v>
      </c>
      <c r="I20" s="193">
        <v>2</v>
      </c>
      <c r="J20" s="193">
        <v>0</v>
      </c>
      <c r="K20" s="193">
        <v>0</v>
      </c>
      <c r="L20" s="193">
        <v>4</v>
      </c>
      <c r="M20" s="193">
        <v>0</v>
      </c>
      <c r="N20" s="193">
        <v>0</v>
      </c>
      <c r="O20" s="193">
        <v>1</v>
      </c>
      <c r="P20" s="193">
        <v>0</v>
      </c>
      <c r="Q20" s="193">
        <f t="shared" si="0"/>
        <v>10</v>
      </c>
    </row>
    <row r="21" spans="1:17" ht="20.25" customHeight="1" x14ac:dyDescent="0.25">
      <c r="A21" s="81" t="s">
        <v>178</v>
      </c>
      <c r="B21" s="194">
        <v>0</v>
      </c>
      <c r="C21" s="194">
        <v>0</v>
      </c>
      <c r="D21" s="194">
        <v>1</v>
      </c>
      <c r="E21" s="194">
        <v>1</v>
      </c>
      <c r="F21" s="194">
        <v>0</v>
      </c>
      <c r="G21" s="194">
        <v>0</v>
      </c>
      <c r="H21" s="194">
        <v>1</v>
      </c>
      <c r="I21" s="194">
        <v>0</v>
      </c>
      <c r="J21" s="194">
        <v>0</v>
      </c>
      <c r="K21" s="194">
        <v>0</v>
      </c>
      <c r="L21" s="194">
        <v>3</v>
      </c>
      <c r="M21" s="194">
        <v>0</v>
      </c>
      <c r="N21" s="194">
        <v>0</v>
      </c>
      <c r="O21" s="194">
        <v>0</v>
      </c>
      <c r="P21" s="194">
        <v>0</v>
      </c>
      <c r="Q21" s="194">
        <f t="shared" si="0"/>
        <v>6</v>
      </c>
    </row>
    <row r="22" spans="1:17" ht="20.25" customHeight="1" x14ac:dyDescent="0.25">
      <c r="A22" s="81" t="s">
        <v>179</v>
      </c>
      <c r="B22" s="194">
        <v>0</v>
      </c>
      <c r="C22" s="194">
        <v>0</v>
      </c>
      <c r="D22" s="194">
        <v>0</v>
      </c>
      <c r="E22" s="194">
        <v>0</v>
      </c>
      <c r="F22" s="194">
        <v>0</v>
      </c>
      <c r="G22" s="194">
        <v>0</v>
      </c>
      <c r="H22" s="194">
        <v>0</v>
      </c>
      <c r="I22" s="194">
        <v>2</v>
      </c>
      <c r="J22" s="194">
        <v>0</v>
      </c>
      <c r="K22" s="194">
        <v>0</v>
      </c>
      <c r="L22" s="194">
        <v>1</v>
      </c>
      <c r="M22" s="194">
        <v>0</v>
      </c>
      <c r="N22" s="194">
        <v>0</v>
      </c>
      <c r="O22" s="194">
        <v>1</v>
      </c>
      <c r="P22" s="194">
        <v>0</v>
      </c>
      <c r="Q22" s="194">
        <f t="shared" si="0"/>
        <v>4</v>
      </c>
    </row>
    <row r="23" spans="1:17" ht="20.25" customHeight="1" x14ac:dyDescent="0.25">
      <c r="A23" s="80" t="s">
        <v>180</v>
      </c>
      <c r="B23" s="193">
        <v>2</v>
      </c>
      <c r="C23" s="193">
        <v>3</v>
      </c>
      <c r="D23" s="193">
        <v>4</v>
      </c>
      <c r="E23" s="193">
        <v>72</v>
      </c>
      <c r="F23" s="193">
        <v>0</v>
      </c>
      <c r="G23" s="193">
        <v>31</v>
      </c>
      <c r="H23" s="193">
        <v>54</v>
      </c>
      <c r="I23" s="193">
        <v>21</v>
      </c>
      <c r="J23" s="193">
        <v>45</v>
      </c>
      <c r="K23" s="193">
        <v>0</v>
      </c>
      <c r="L23" s="193">
        <v>60</v>
      </c>
      <c r="M23" s="193">
        <v>17</v>
      </c>
      <c r="N23" s="193">
        <v>2</v>
      </c>
      <c r="O23" s="193">
        <v>9</v>
      </c>
      <c r="P23" s="193">
        <v>22</v>
      </c>
      <c r="Q23" s="193">
        <f t="shared" si="0"/>
        <v>342</v>
      </c>
    </row>
    <row r="24" spans="1:17" ht="28.5" customHeight="1" x14ac:dyDescent="0.25">
      <c r="A24" s="81" t="s">
        <v>181</v>
      </c>
      <c r="B24" s="194">
        <v>0</v>
      </c>
      <c r="C24" s="194">
        <v>1</v>
      </c>
      <c r="D24" s="194">
        <v>2</v>
      </c>
      <c r="E24" s="194">
        <v>7</v>
      </c>
      <c r="F24" s="194">
        <v>0</v>
      </c>
      <c r="G24" s="194">
        <v>2</v>
      </c>
      <c r="H24" s="194">
        <v>2</v>
      </c>
      <c r="I24" s="194">
        <v>0</v>
      </c>
      <c r="J24" s="194">
        <v>4</v>
      </c>
      <c r="K24" s="194">
        <v>0</v>
      </c>
      <c r="L24" s="194">
        <v>2</v>
      </c>
      <c r="M24" s="194">
        <v>1</v>
      </c>
      <c r="N24" s="194">
        <v>0</v>
      </c>
      <c r="O24" s="194">
        <v>1</v>
      </c>
      <c r="P24" s="194">
        <v>2</v>
      </c>
      <c r="Q24" s="194">
        <f t="shared" si="0"/>
        <v>24</v>
      </c>
    </row>
    <row r="25" spans="1:17" ht="22.8" x14ac:dyDescent="0.25">
      <c r="A25" s="81" t="s">
        <v>182</v>
      </c>
      <c r="B25" s="194">
        <v>2</v>
      </c>
      <c r="C25" s="194">
        <v>0</v>
      </c>
      <c r="D25" s="194">
        <v>1</v>
      </c>
      <c r="E25" s="194">
        <v>34</v>
      </c>
      <c r="F25" s="194">
        <v>0</v>
      </c>
      <c r="G25" s="194">
        <v>10</v>
      </c>
      <c r="H25" s="194">
        <v>20</v>
      </c>
      <c r="I25" s="194">
        <v>6</v>
      </c>
      <c r="J25" s="194">
        <v>20</v>
      </c>
      <c r="K25" s="194">
        <v>0</v>
      </c>
      <c r="L25" s="194">
        <v>18</v>
      </c>
      <c r="M25" s="194">
        <v>9</v>
      </c>
      <c r="N25" s="194">
        <v>0</v>
      </c>
      <c r="O25" s="194">
        <v>1</v>
      </c>
      <c r="P25" s="194">
        <v>9</v>
      </c>
      <c r="Q25" s="194">
        <f t="shared" ref="Q25:Q43" si="1">SUM(B25:P25)</f>
        <v>130</v>
      </c>
    </row>
    <row r="26" spans="1:17" ht="22.8" x14ac:dyDescent="0.25">
      <c r="A26" s="81" t="s">
        <v>183</v>
      </c>
      <c r="B26" s="194">
        <v>0</v>
      </c>
      <c r="C26" s="194">
        <v>1</v>
      </c>
      <c r="D26" s="194">
        <v>0</v>
      </c>
      <c r="E26" s="194">
        <v>2</v>
      </c>
      <c r="F26" s="194">
        <v>0</v>
      </c>
      <c r="G26" s="194">
        <v>3</v>
      </c>
      <c r="H26" s="194">
        <v>1</v>
      </c>
      <c r="I26" s="194">
        <v>0</v>
      </c>
      <c r="J26" s="194">
        <v>3</v>
      </c>
      <c r="K26" s="194">
        <v>0</v>
      </c>
      <c r="L26" s="194">
        <v>1</v>
      </c>
      <c r="M26" s="194">
        <v>1</v>
      </c>
      <c r="N26" s="194">
        <v>0</v>
      </c>
      <c r="O26" s="194">
        <v>0</v>
      </c>
      <c r="P26" s="194">
        <v>2</v>
      </c>
      <c r="Q26" s="194">
        <f t="shared" si="1"/>
        <v>14</v>
      </c>
    </row>
    <row r="27" spans="1:17" ht="18.75" customHeight="1" x14ac:dyDescent="0.25">
      <c r="A27" s="81" t="s">
        <v>184</v>
      </c>
      <c r="B27" s="194">
        <v>0</v>
      </c>
      <c r="C27" s="194">
        <v>1</v>
      </c>
      <c r="D27" s="194">
        <v>1</v>
      </c>
      <c r="E27" s="194">
        <v>29</v>
      </c>
      <c r="F27" s="194">
        <v>0</v>
      </c>
      <c r="G27" s="194">
        <v>16</v>
      </c>
      <c r="H27" s="194">
        <v>31</v>
      </c>
      <c r="I27" s="194">
        <v>15</v>
      </c>
      <c r="J27" s="194">
        <v>18</v>
      </c>
      <c r="K27" s="194">
        <v>0</v>
      </c>
      <c r="L27" s="194">
        <v>39</v>
      </c>
      <c r="M27" s="194">
        <v>6</v>
      </c>
      <c r="N27" s="194">
        <v>2</v>
      </c>
      <c r="O27" s="194">
        <v>7</v>
      </c>
      <c r="P27" s="194">
        <v>9</v>
      </c>
      <c r="Q27" s="194">
        <f t="shared" si="1"/>
        <v>174</v>
      </c>
    </row>
    <row r="28" spans="1:17" ht="34.200000000000003" x14ac:dyDescent="0.25">
      <c r="A28" s="80" t="s">
        <v>185</v>
      </c>
      <c r="B28" s="193">
        <v>1</v>
      </c>
      <c r="C28" s="193">
        <v>1</v>
      </c>
      <c r="D28" s="193">
        <v>4</v>
      </c>
      <c r="E28" s="193">
        <v>5</v>
      </c>
      <c r="F28" s="193">
        <v>0</v>
      </c>
      <c r="G28" s="193">
        <v>3</v>
      </c>
      <c r="H28" s="193">
        <v>3</v>
      </c>
      <c r="I28" s="193">
        <v>1</v>
      </c>
      <c r="J28" s="193">
        <v>0</v>
      </c>
      <c r="K28" s="193">
        <v>0</v>
      </c>
      <c r="L28" s="193">
        <v>4</v>
      </c>
      <c r="M28" s="193">
        <v>1</v>
      </c>
      <c r="N28" s="193">
        <v>0</v>
      </c>
      <c r="O28" s="193">
        <v>2</v>
      </c>
      <c r="P28" s="193">
        <v>1</v>
      </c>
      <c r="Q28" s="193">
        <f t="shared" si="1"/>
        <v>26</v>
      </c>
    </row>
    <row r="29" spans="1:17" ht="43.2" customHeight="1" x14ac:dyDescent="0.25">
      <c r="A29" s="81" t="s">
        <v>186</v>
      </c>
      <c r="B29" s="194">
        <v>1</v>
      </c>
      <c r="C29" s="194">
        <v>0</v>
      </c>
      <c r="D29" s="194">
        <v>4</v>
      </c>
      <c r="E29" s="194">
        <v>5</v>
      </c>
      <c r="F29" s="194">
        <v>0</v>
      </c>
      <c r="G29" s="194">
        <v>2</v>
      </c>
      <c r="H29" s="194">
        <v>3</v>
      </c>
      <c r="I29" s="194">
        <v>1</v>
      </c>
      <c r="J29" s="194">
        <v>0</v>
      </c>
      <c r="K29" s="194">
        <v>0</v>
      </c>
      <c r="L29" s="194">
        <v>3</v>
      </c>
      <c r="M29" s="194">
        <v>1</v>
      </c>
      <c r="N29" s="194">
        <v>0</v>
      </c>
      <c r="O29" s="194">
        <v>1</v>
      </c>
      <c r="P29" s="194">
        <v>1</v>
      </c>
      <c r="Q29" s="194">
        <f t="shared" si="1"/>
        <v>22</v>
      </c>
    </row>
    <row r="30" spans="1:17" ht="22.2" customHeight="1" x14ac:dyDescent="0.25">
      <c r="A30" s="81" t="s">
        <v>187</v>
      </c>
      <c r="B30" s="194">
        <v>0</v>
      </c>
      <c r="C30" s="194">
        <v>0</v>
      </c>
      <c r="D30" s="194">
        <v>0</v>
      </c>
      <c r="E30" s="194">
        <v>0</v>
      </c>
      <c r="F30" s="194">
        <v>0</v>
      </c>
      <c r="G30" s="194">
        <v>1</v>
      </c>
      <c r="H30" s="194">
        <v>0</v>
      </c>
      <c r="I30" s="194">
        <v>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4">
        <v>1</v>
      </c>
      <c r="P30" s="194">
        <v>0</v>
      </c>
      <c r="Q30" s="194">
        <f t="shared" ref="Q30" si="2">SUM(B30:P30)</f>
        <v>2</v>
      </c>
    </row>
    <row r="31" spans="1:17" ht="23.25" customHeight="1" x14ac:dyDescent="0.25">
      <c r="A31" s="81" t="s">
        <v>319</v>
      </c>
      <c r="B31" s="194">
        <v>0</v>
      </c>
      <c r="C31" s="194">
        <v>1</v>
      </c>
      <c r="D31" s="194">
        <v>0</v>
      </c>
      <c r="E31" s="194">
        <v>0</v>
      </c>
      <c r="F31" s="194">
        <v>0</v>
      </c>
      <c r="G31" s="194">
        <v>0</v>
      </c>
      <c r="H31" s="194">
        <v>0</v>
      </c>
      <c r="I31" s="194">
        <v>0</v>
      </c>
      <c r="J31" s="194">
        <v>0</v>
      </c>
      <c r="K31" s="194">
        <v>0</v>
      </c>
      <c r="L31" s="194">
        <v>1</v>
      </c>
      <c r="M31" s="194">
        <v>0</v>
      </c>
      <c r="N31" s="194">
        <v>0</v>
      </c>
      <c r="O31" s="194">
        <v>0</v>
      </c>
      <c r="P31" s="194">
        <v>0</v>
      </c>
      <c r="Q31" s="194">
        <f t="shared" ref="Q31" si="3">SUM(B31:P31)</f>
        <v>2</v>
      </c>
    </row>
    <row r="32" spans="1:17" ht="34.200000000000003" x14ac:dyDescent="0.25">
      <c r="A32" s="80" t="s">
        <v>188</v>
      </c>
      <c r="B32" s="193">
        <v>0</v>
      </c>
      <c r="C32" s="193">
        <v>0</v>
      </c>
      <c r="D32" s="193">
        <v>4</v>
      </c>
      <c r="E32" s="193">
        <v>14</v>
      </c>
      <c r="F32" s="193">
        <v>1</v>
      </c>
      <c r="G32" s="193">
        <v>2</v>
      </c>
      <c r="H32" s="193">
        <v>3</v>
      </c>
      <c r="I32" s="193">
        <v>28</v>
      </c>
      <c r="J32" s="193">
        <v>1</v>
      </c>
      <c r="K32" s="193">
        <v>0</v>
      </c>
      <c r="L32" s="193">
        <v>3</v>
      </c>
      <c r="M32" s="193">
        <v>1</v>
      </c>
      <c r="N32" s="193">
        <v>0</v>
      </c>
      <c r="O32" s="193">
        <v>5</v>
      </c>
      <c r="P32" s="193">
        <v>3</v>
      </c>
      <c r="Q32" s="193">
        <f t="shared" si="1"/>
        <v>65</v>
      </c>
    </row>
    <row r="33" spans="1:17" ht="23.25" customHeight="1" x14ac:dyDescent="0.25">
      <c r="A33" s="81" t="s">
        <v>189</v>
      </c>
      <c r="B33" s="194">
        <v>0</v>
      </c>
      <c r="C33" s="194">
        <v>0</v>
      </c>
      <c r="D33" s="194">
        <v>4</v>
      </c>
      <c r="E33" s="194">
        <v>8</v>
      </c>
      <c r="F33" s="194">
        <v>0</v>
      </c>
      <c r="G33" s="194">
        <v>0</v>
      </c>
      <c r="H33" s="194">
        <v>2</v>
      </c>
      <c r="I33" s="194">
        <v>23</v>
      </c>
      <c r="J33" s="194">
        <v>1</v>
      </c>
      <c r="K33" s="194">
        <v>0</v>
      </c>
      <c r="L33" s="194">
        <v>2</v>
      </c>
      <c r="M33" s="194">
        <v>1</v>
      </c>
      <c r="N33" s="194">
        <v>0</v>
      </c>
      <c r="O33" s="194">
        <v>2</v>
      </c>
      <c r="P33" s="194">
        <v>1</v>
      </c>
      <c r="Q33" s="194">
        <f t="shared" si="1"/>
        <v>44</v>
      </c>
    </row>
    <row r="34" spans="1:17" ht="23.25" customHeight="1" x14ac:dyDescent="0.25">
      <c r="A34" s="81" t="s">
        <v>289</v>
      </c>
      <c r="B34" s="194">
        <v>0</v>
      </c>
      <c r="C34" s="194">
        <v>0</v>
      </c>
      <c r="D34" s="194">
        <v>0</v>
      </c>
      <c r="E34" s="194">
        <v>0</v>
      </c>
      <c r="F34" s="194">
        <v>0</v>
      </c>
      <c r="G34" s="194">
        <v>0</v>
      </c>
      <c r="H34" s="194">
        <v>1</v>
      </c>
      <c r="I34" s="194">
        <v>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4">
        <v>2</v>
      </c>
      <c r="P34" s="194">
        <v>1</v>
      </c>
      <c r="Q34" s="194">
        <f t="shared" ref="Q34" si="4">SUM(B34:P34)</f>
        <v>4</v>
      </c>
    </row>
    <row r="35" spans="1:17" ht="23.25" customHeight="1" x14ac:dyDescent="0.25">
      <c r="A35" s="81" t="s">
        <v>190</v>
      </c>
      <c r="B35" s="194">
        <v>0</v>
      </c>
      <c r="C35" s="194">
        <v>0</v>
      </c>
      <c r="D35" s="194">
        <v>0</v>
      </c>
      <c r="E35" s="194">
        <v>6</v>
      </c>
      <c r="F35" s="194">
        <v>1</v>
      </c>
      <c r="G35" s="194">
        <v>2</v>
      </c>
      <c r="H35" s="194">
        <v>0</v>
      </c>
      <c r="I35" s="194">
        <v>5</v>
      </c>
      <c r="J35" s="194">
        <v>0</v>
      </c>
      <c r="K35" s="194">
        <v>0</v>
      </c>
      <c r="L35" s="194">
        <v>1</v>
      </c>
      <c r="M35" s="194">
        <v>0</v>
      </c>
      <c r="N35" s="194">
        <v>0</v>
      </c>
      <c r="O35" s="194">
        <v>0</v>
      </c>
      <c r="P35" s="194">
        <v>1</v>
      </c>
      <c r="Q35" s="194">
        <f t="shared" ref="Q35" si="5">SUM(B35:P35)</f>
        <v>16</v>
      </c>
    </row>
    <row r="36" spans="1:17" ht="34.200000000000003" x14ac:dyDescent="0.25">
      <c r="A36" s="81" t="s">
        <v>329</v>
      </c>
      <c r="B36" s="194">
        <v>0</v>
      </c>
      <c r="C36" s="194">
        <v>0</v>
      </c>
      <c r="D36" s="194">
        <v>0</v>
      </c>
      <c r="E36" s="194">
        <v>0</v>
      </c>
      <c r="F36" s="194">
        <v>0</v>
      </c>
      <c r="G36" s="194">
        <v>0</v>
      </c>
      <c r="H36" s="194">
        <v>0</v>
      </c>
      <c r="I36" s="194">
        <v>0</v>
      </c>
      <c r="J36" s="194">
        <v>0</v>
      </c>
      <c r="K36" s="194">
        <v>0</v>
      </c>
      <c r="L36" s="194">
        <v>0</v>
      </c>
      <c r="M36" s="194">
        <v>0</v>
      </c>
      <c r="N36" s="194">
        <v>0</v>
      </c>
      <c r="O36" s="194">
        <v>1</v>
      </c>
      <c r="P36" s="194">
        <v>0</v>
      </c>
      <c r="Q36" s="194">
        <f t="shared" ref="Q36" si="6">SUM(B36:P36)</f>
        <v>1</v>
      </c>
    </row>
    <row r="37" spans="1:17" ht="44.25" customHeight="1" x14ac:dyDescent="0.25">
      <c r="A37" s="80" t="s">
        <v>192</v>
      </c>
      <c r="B37" s="193">
        <v>6</v>
      </c>
      <c r="C37" s="193">
        <v>3</v>
      </c>
      <c r="D37" s="193">
        <v>21</v>
      </c>
      <c r="E37" s="193">
        <v>34</v>
      </c>
      <c r="F37" s="193">
        <v>1</v>
      </c>
      <c r="G37" s="193">
        <v>24</v>
      </c>
      <c r="H37" s="193">
        <v>24</v>
      </c>
      <c r="I37" s="193">
        <v>21</v>
      </c>
      <c r="J37" s="193">
        <v>31</v>
      </c>
      <c r="K37" s="193">
        <v>0</v>
      </c>
      <c r="L37" s="193">
        <v>36</v>
      </c>
      <c r="M37" s="193">
        <v>23</v>
      </c>
      <c r="N37" s="193">
        <v>1</v>
      </c>
      <c r="O37" s="193">
        <v>15</v>
      </c>
      <c r="P37" s="193">
        <v>12</v>
      </c>
      <c r="Q37" s="193">
        <f t="shared" si="1"/>
        <v>252</v>
      </c>
    </row>
    <row r="38" spans="1:17" ht="22.8" x14ac:dyDescent="0.25">
      <c r="A38" s="81" t="s">
        <v>193</v>
      </c>
      <c r="B38" s="194">
        <v>0</v>
      </c>
      <c r="C38" s="194">
        <v>3</v>
      </c>
      <c r="D38" s="194">
        <v>2</v>
      </c>
      <c r="E38" s="194">
        <v>4</v>
      </c>
      <c r="F38" s="194">
        <v>1</v>
      </c>
      <c r="G38" s="194">
        <v>3</v>
      </c>
      <c r="H38" s="194">
        <v>5</v>
      </c>
      <c r="I38" s="194">
        <v>6</v>
      </c>
      <c r="J38" s="194">
        <v>11</v>
      </c>
      <c r="K38" s="194">
        <v>0</v>
      </c>
      <c r="L38" s="194">
        <v>5</v>
      </c>
      <c r="M38" s="194">
        <v>4</v>
      </c>
      <c r="N38" s="194">
        <v>1</v>
      </c>
      <c r="O38" s="194">
        <v>6</v>
      </c>
      <c r="P38" s="194">
        <v>2</v>
      </c>
      <c r="Q38" s="194">
        <f t="shared" si="1"/>
        <v>53</v>
      </c>
    </row>
    <row r="39" spans="1:17" ht="48.6" customHeight="1" x14ac:dyDescent="0.25">
      <c r="A39" s="81" t="s">
        <v>194</v>
      </c>
      <c r="B39" s="194">
        <v>1</v>
      </c>
      <c r="C39" s="194">
        <v>0</v>
      </c>
      <c r="D39" s="194">
        <v>8</v>
      </c>
      <c r="E39" s="194">
        <v>3</v>
      </c>
      <c r="F39" s="194">
        <v>0</v>
      </c>
      <c r="G39" s="194">
        <v>5</v>
      </c>
      <c r="H39" s="194">
        <v>2</v>
      </c>
      <c r="I39" s="194">
        <v>5</v>
      </c>
      <c r="J39" s="194">
        <v>7</v>
      </c>
      <c r="K39" s="194">
        <v>0</v>
      </c>
      <c r="L39" s="194">
        <v>11</v>
      </c>
      <c r="M39" s="194">
        <v>6</v>
      </c>
      <c r="N39" s="194">
        <v>0</v>
      </c>
      <c r="O39" s="194">
        <v>2</v>
      </c>
      <c r="P39" s="194">
        <v>1</v>
      </c>
      <c r="Q39" s="194">
        <f t="shared" si="1"/>
        <v>51</v>
      </c>
    </row>
    <row r="40" spans="1:17" ht="68.400000000000006" customHeight="1" x14ac:dyDescent="0.25">
      <c r="A40" s="81" t="s">
        <v>195</v>
      </c>
      <c r="B40" s="194">
        <v>5</v>
      </c>
      <c r="C40" s="194">
        <v>0</v>
      </c>
      <c r="D40" s="194">
        <v>8</v>
      </c>
      <c r="E40" s="194">
        <v>22</v>
      </c>
      <c r="F40" s="194">
        <v>0</v>
      </c>
      <c r="G40" s="194">
        <v>10</v>
      </c>
      <c r="H40" s="194">
        <v>12</v>
      </c>
      <c r="I40" s="194">
        <v>9</v>
      </c>
      <c r="J40" s="194">
        <v>9</v>
      </c>
      <c r="K40" s="194">
        <v>0</v>
      </c>
      <c r="L40" s="194">
        <v>10</v>
      </c>
      <c r="M40" s="194">
        <v>9</v>
      </c>
      <c r="N40" s="194">
        <v>0</v>
      </c>
      <c r="O40" s="194">
        <v>1</v>
      </c>
      <c r="P40" s="194">
        <v>5</v>
      </c>
      <c r="Q40" s="194">
        <f t="shared" si="1"/>
        <v>100</v>
      </c>
    </row>
    <row r="41" spans="1:17" x14ac:dyDescent="0.25">
      <c r="A41" s="81" t="s">
        <v>196</v>
      </c>
      <c r="B41" s="194">
        <v>0</v>
      </c>
      <c r="C41" s="194">
        <v>0</v>
      </c>
      <c r="D41" s="194">
        <v>3</v>
      </c>
      <c r="E41" s="194">
        <v>5</v>
      </c>
      <c r="F41" s="194">
        <v>0</v>
      </c>
      <c r="G41" s="194">
        <v>6</v>
      </c>
      <c r="H41" s="194">
        <v>5</v>
      </c>
      <c r="I41" s="194">
        <v>1</v>
      </c>
      <c r="J41" s="194">
        <v>4</v>
      </c>
      <c r="K41" s="194">
        <v>0</v>
      </c>
      <c r="L41" s="194">
        <v>10</v>
      </c>
      <c r="M41" s="194">
        <v>4</v>
      </c>
      <c r="N41" s="194">
        <v>0</v>
      </c>
      <c r="O41" s="194">
        <v>6</v>
      </c>
      <c r="P41" s="194">
        <v>4</v>
      </c>
      <c r="Q41" s="194">
        <f t="shared" si="1"/>
        <v>48</v>
      </c>
    </row>
    <row r="42" spans="1:17" ht="12" customHeight="1" x14ac:dyDescent="0.25">
      <c r="A42" s="80" t="s">
        <v>197</v>
      </c>
      <c r="B42" s="193">
        <v>0</v>
      </c>
      <c r="C42" s="193">
        <v>1</v>
      </c>
      <c r="D42" s="193">
        <v>14</v>
      </c>
      <c r="E42" s="193">
        <v>49</v>
      </c>
      <c r="F42" s="193">
        <v>0</v>
      </c>
      <c r="G42" s="193">
        <v>13</v>
      </c>
      <c r="H42" s="193">
        <v>15</v>
      </c>
      <c r="I42" s="193">
        <v>32</v>
      </c>
      <c r="J42" s="193">
        <v>9</v>
      </c>
      <c r="K42" s="193">
        <v>0</v>
      </c>
      <c r="L42" s="193">
        <v>14</v>
      </c>
      <c r="M42" s="193">
        <v>13</v>
      </c>
      <c r="N42" s="193">
        <v>2</v>
      </c>
      <c r="O42" s="193">
        <v>42</v>
      </c>
      <c r="P42" s="193">
        <v>10</v>
      </c>
      <c r="Q42" s="193">
        <f t="shared" si="1"/>
        <v>214</v>
      </c>
    </row>
    <row r="43" spans="1:17" ht="42" customHeight="1" x14ac:dyDescent="0.25">
      <c r="A43" s="80" t="s">
        <v>191</v>
      </c>
      <c r="B43" s="193">
        <v>17</v>
      </c>
      <c r="C43" s="193">
        <v>14</v>
      </c>
      <c r="D43" s="193">
        <v>70</v>
      </c>
      <c r="E43" s="193">
        <v>351</v>
      </c>
      <c r="F43" s="193">
        <v>6</v>
      </c>
      <c r="G43" s="193">
        <v>96</v>
      </c>
      <c r="H43" s="193">
        <v>176</v>
      </c>
      <c r="I43" s="193">
        <v>119</v>
      </c>
      <c r="J43" s="193">
        <v>163</v>
      </c>
      <c r="K43" s="193">
        <v>1</v>
      </c>
      <c r="L43" s="193">
        <v>250</v>
      </c>
      <c r="M43" s="193">
        <v>63</v>
      </c>
      <c r="N43" s="193">
        <v>4</v>
      </c>
      <c r="O43" s="193">
        <v>55</v>
      </c>
      <c r="P43" s="193">
        <v>101</v>
      </c>
      <c r="Q43" s="193">
        <f t="shared" si="1"/>
        <v>1486</v>
      </c>
    </row>
    <row r="44" spans="1:17" x14ac:dyDescent="0.25">
      <c r="A44" s="207" t="s">
        <v>0</v>
      </c>
      <c r="B44" s="208">
        <f t="shared" ref="B44:Q44" si="7">B43+B42+B37+B32+B28+B23+B20+B17+B12+B8</f>
        <v>40</v>
      </c>
      <c r="C44" s="208">
        <f t="shared" si="7"/>
        <v>36</v>
      </c>
      <c r="D44" s="208">
        <f t="shared" si="7"/>
        <v>207</v>
      </c>
      <c r="E44" s="208">
        <f t="shared" si="7"/>
        <v>669</v>
      </c>
      <c r="F44" s="208">
        <f t="shared" si="7"/>
        <v>10</v>
      </c>
      <c r="G44" s="208">
        <f t="shared" si="7"/>
        <v>257</v>
      </c>
      <c r="H44" s="208">
        <f t="shared" si="7"/>
        <v>424</v>
      </c>
      <c r="I44" s="208">
        <f t="shared" si="7"/>
        <v>283</v>
      </c>
      <c r="J44" s="208">
        <f t="shared" si="7"/>
        <v>355</v>
      </c>
      <c r="K44" s="208">
        <f t="shared" si="7"/>
        <v>2</v>
      </c>
      <c r="L44" s="208">
        <f t="shared" si="7"/>
        <v>520</v>
      </c>
      <c r="M44" s="208">
        <f t="shared" si="7"/>
        <v>178</v>
      </c>
      <c r="N44" s="208">
        <f t="shared" si="7"/>
        <v>12</v>
      </c>
      <c r="O44" s="208">
        <f t="shared" si="7"/>
        <v>162</v>
      </c>
      <c r="P44" s="208">
        <f t="shared" si="7"/>
        <v>196</v>
      </c>
      <c r="Q44" s="208">
        <f t="shared" si="7"/>
        <v>3351</v>
      </c>
    </row>
    <row r="45" spans="1:17" x14ac:dyDescent="0.25">
      <c r="A45" s="48" t="s">
        <v>271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8"/>
    </row>
    <row r="46" spans="1:17" x14ac:dyDescent="0.25">
      <c r="A46" s="48" t="s">
        <v>243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8"/>
    </row>
    <row r="47" spans="1:17" x14ac:dyDescent="0.25">
      <c r="A47" s="48" t="s">
        <v>274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ht="29.25" customHeight="1" x14ac:dyDescent="0.25">
      <c r="A48" s="314" t="s">
        <v>276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</row>
    <row r="49" spans="1:18" ht="6" customHeight="1" x14ac:dyDescent="0.4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8" ht="15.75" customHeight="1" x14ac:dyDescent="0.3">
      <c r="A50" s="315" t="s">
        <v>68</v>
      </c>
      <c r="B50" s="315"/>
      <c r="C50" s="315"/>
      <c r="D50" s="315"/>
      <c r="E50" s="315"/>
      <c r="F50" s="315"/>
      <c r="G50" s="308" t="s">
        <v>60</v>
      </c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209"/>
    </row>
    <row r="51" spans="1:18" ht="11.25" customHeight="1" x14ac:dyDescent="0.25">
      <c r="A51" s="306" t="s">
        <v>67</v>
      </c>
      <c r="B51" s="306"/>
      <c r="C51" s="306"/>
      <c r="D51" s="306"/>
      <c r="E51" s="306"/>
      <c r="F51" s="306"/>
      <c r="G51" s="308" t="s">
        <v>59</v>
      </c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209"/>
    </row>
    <row r="52" spans="1:18" ht="11.25" customHeight="1" x14ac:dyDescent="0.25">
      <c r="A52" s="306" t="s">
        <v>66</v>
      </c>
      <c r="B52" s="306"/>
      <c r="C52" s="306"/>
      <c r="D52" s="306"/>
      <c r="E52" s="306"/>
      <c r="F52" s="306"/>
      <c r="G52" s="308" t="s">
        <v>58</v>
      </c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209"/>
    </row>
    <row r="53" spans="1:18" ht="11.25" customHeight="1" x14ac:dyDescent="0.25">
      <c r="A53" s="306" t="s">
        <v>65</v>
      </c>
      <c r="B53" s="306"/>
      <c r="C53" s="306"/>
      <c r="D53" s="306"/>
      <c r="E53" s="306"/>
      <c r="F53" s="306"/>
      <c r="G53" s="308" t="s">
        <v>57</v>
      </c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209"/>
    </row>
    <row r="54" spans="1:18" ht="11.25" customHeight="1" x14ac:dyDescent="0.25">
      <c r="A54" s="306" t="s">
        <v>64</v>
      </c>
      <c r="B54" s="306"/>
      <c r="C54" s="306"/>
      <c r="D54" s="306"/>
      <c r="E54" s="306"/>
      <c r="F54" s="306"/>
      <c r="G54" s="308" t="s">
        <v>56</v>
      </c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209"/>
    </row>
    <row r="55" spans="1:18" ht="11.25" customHeight="1" x14ac:dyDescent="0.25">
      <c r="A55" s="306" t="s">
        <v>63</v>
      </c>
      <c r="B55" s="306"/>
      <c r="C55" s="306"/>
      <c r="D55" s="306"/>
      <c r="E55" s="306"/>
      <c r="F55" s="306"/>
      <c r="G55" s="308" t="s">
        <v>55</v>
      </c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209"/>
    </row>
    <row r="56" spans="1:18" ht="11.25" customHeight="1" x14ac:dyDescent="0.25">
      <c r="A56" s="307" t="s">
        <v>62</v>
      </c>
      <c r="B56" s="307"/>
      <c r="C56" s="307"/>
      <c r="D56" s="307"/>
      <c r="E56" s="307"/>
      <c r="F56" s="307"/>
      <c r="G56" s="308" t="s">
        <v>54</v>
      </c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209"/>
    </row>
    <row r="57" spans="1:18" ht="11.25" customHeight="1" x14ac:dyDescent="0.25">
      <c r="A57" s="306" t="s">
        <v>61</v>
      </c>
      <c r="B57" s="306"/>
      <c r="C57" s="306"/>
      <c r="D57" s="306"/>
      <c r="E57" s="306"/>
      <c r="F57" s="306"/>
      <c r="G57" s="308" t="s">
        <v>53</v>
      </c>
      <c r="H57" s="308"/>
      <c r="I57" s="308"/>
      <c r="J57" s="308"/>
      <c r="K57" s="308"/>
      <c r="L57" s="308"/>
      <c r="M57" s="308"/>
      <c r="N57" s="308"/>
      <c r="O57" s="308"/>
      <c r="P57" s="308"/>
      <c r="Q57" s="308"/>
      <c r="R57" s="209"/>
    </row>
    <row r="58" spans="1:18" ht="11.25" customHeight="1" x14ac:dyDescent="0.4">
      <c r="G58" s="308" t="s">
        <v>133</v>
      </c>
      <c r="H58" s="308"/>
      <c r="I58" s="308"/>
      <c r="J58" s="308"/>
      <c r="K58" s="308"/>
      <c r="L58" s="308"/>
      <c r="M58" s="308"/>
      <c r="N58" s="308"/>
      <c r="O58" s="308"/>
      <c r="P58" s="308"/>
      <c r="Q58" s="308"/>
      <c r="R58" s="209"/>
    </row>
    <row r="59" spans="1:18" x14ac:dyDescent="0.25">
      <c r="A59" s="48"/>
      <c r="B59" s="75"/>
      <c r="C59" s="75"/>
      <c r="D59" s="75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18" x14ac:dyDescent="0.25">
      <c r="A60" s="48"/>
    </row>
  </sheetData>
  <mergeCells count="24">
    <mergeCell ref="G53:Q53"/>
    <mergeCell ref="A1:Q1"/>
    <mergeCell ref="A4:Q4"/>
    <mergeCell ref="A6:A7"/>
    <mergeCell ref="B6:P6"/>
    <mergeCell ref="Q6:Q7"/>
    <mergeCell ref="A5:Q5"/>
    <mergeCell ref="A48:Q48"/>
    <mergeCell ref="G52:Q52"/>
    <mergeCell ref="G51:Q51"/>
    <mergeCell ref="G50:Q50"/>
    <mergeCell ref="A50:F50"/>
    <mergeCell ref="A51:F51"/>
    <mergeCell ref="A52:F52"/>
    <mergeCell ref="A53:F53"/>
    <mergeCell ref="A54:F54"/>
    <mergeCell ref="A55:F55"/>
    <mergeCell ref="A56:F56"/>
    <mergeCell ref="A57:F57"/>
    <mergeCell ref="G58:Q58"/>
    <mergeCell ref="G57:Q57"/>
    <mergeCell ref="G56:Q56"/>
    <mergeCell ref="G55:Q55"/>
    <mergeCell ref="G54:Q54"/>
  </mergeCells>
  <printOptions horizontalCentered="1" verticalCentered="1"/>
  <pageMargins left="0" right="0" top="1.0236220472440944" bottom="0" header="0" footer="0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4"/>
  <sheetViews>
    <sheetView showGridLines="0" topLeftCell="A19" zoomScaleNormal="100" zoomScaleSheetLayoutView="130" workbookViewId="0">
      <selection activeCell="H8" sqref="H8"/>
    </sheetView>
  </sheetViews>
  <sheetFormatPr baseColWidth="10" defaultColWidth="11.44140625" defaultRowHeight="35.25" customHeight="1" x14ac:dyDescent="0.25"/>
  <cols>
    <col min="1" max="1" width="61.44140625" style="70" customWidth="1"/>
    <col min="2" max="2" width="12.33203125" style="65" customWidth="1"/>
    <col min="3" max="3" width="10.5546875" style="65" customWidth="1"/>
    <col min="4" max="4" width="11.109375" style="65" customWidth="1"/>
    <col min="5" max="16384" width="11.44140625" style="65"/>
  </cols>
  <sheetData>
    <row r="1" spans="1:4" ht="16.2" x14ac:dyDescent="0.25">
      <c r="A1" s="285" t="s">
        <v>142</v>
      </c>
      <c r="B1" s="285"/>
      <c r="C1" s="285"/>
      <c r="D1" s="285"/>
    </row>
    <row r="2" spans="1:4" ht="16.2" x14ac:dyDescent="0.25">
      <c r="A2" s="210" t="s">
        <v>82</v>
      </c>
      <c r="B2" s="219"/>
      <c r="C2" s="219"/>
      <c r="D2" s="219"/>
    </row>
    <row r="3" spans="1:4" s="68" customFormat="1" ht="32.25" customHeight="1" x14ac:dyDescent="0.25">
      <c r="A3" s="286" t="s">
        <v>221</v>
      </c>
      <c r="B3" s="286"/>
      <c r="C3" s="286"/>
      <c r="D3" s="286"/>
    </row>
    <row r="4" spans="1:4" s="68" customFormat="1" ht="18.600000000000001" x14ac:dyDescent="0.25">
      <c r="A4" s="289" t="s">
        <v>325</v>
      </c>
      <c r="B4" s="286"/>
      <c r="C4" s="286"/>
      <c r="D4" s="286"/>
    </row>
    <row r="5" spans="1:4" s="68" customFormat="1" ht="5.25" customHeight="1" x14ac:dyDescent="0.25">
      <c r="A5" s="300"/>
      <c r="B5" s="300"/>
      <c r="C5" s="300"/>
      <c r="D5" s="300"/>
    </row>
    <row r="6" spans="1:4" s="68" customFormat="1" ht="18.600000000000001" x14ac:dyDescent="0.25">
      <c r="A6" s="296" t="s">
        <v>77</v>
      </c>
      <c r="B6" s="295" t="s">
        <v>81</v>
      </c>
      <c r="C6" s="295"/>
      <c r="D6" s="296" t="s">
        <v>0</v>
      </c>
    </row>
    <row r="7" spans="1:4" s="68" customFormat="1" ht="18.600000000000001" x14ac:dyDescent="0.25">
      <c r="A7" s="296"/>
      <c r="B7" s="55" t="s">
        <v>79</v>
      </c>
      <c r="C7" s="55" t="s">
        <v>80</v>
      </c>
      <c r="D7" s="296"/>
    </row>
    <row r="8" spans="1:4" ht="9.75" customHeight="1" x14ac:dyDescent="0.25">
      <c r="A8" s="80" t="s">
        <v>200</v>
      </c>
      <c r="B8" s="196">
        <v>1439</v>
      </c>
      <c r="C8" s="196">
        <v>405</v>
      </c>
      <c r="D8" s="193">
        <f t="shared" ref="D8:D18" si="0">SUM(B8:C8)</f>
        <v>1844</v>
      </c>
    </row>
    <row r="9" spans="1:4" ht="9" customHeight="1" x14ac:dyDescent="0.25">
      <c r="A9" s="80" t="s">
        <v>201</v>
      </c>
      <c r="B9" s="228">
        <v>571</v>
      </c>
      <c r="C9" s="228">
        <v>218</v>
      </c>
      <c r="D9" s="193">
        <f t="shared" si="0"/>
        <v>789</v>
      </c>
    </row>
    <row r="10" spans="1:4" ht="9" customHeight="1" x14ac:dyDescent="0.25">
      <c r="A10" s="113" t="s">
        <v>202</v>
      </c>
      <c r="B10" s="197">
        <v>176</v>
      </c>
      <c r="C10" s="197">
        <v>43</v>
      </c>
      <c r="D10" s="194">
        <f t="shared" si="0"/>
        <v>219</v>
      </c>
    </row>
    <row r="11" spans="1:4" ht="9" customHeight="1" x14ac:dyDescent="0.25">
      <c r="A11" s="113" t="s">
        <v>203</v>
      </c>
      <c r="B11" s="197">
        <v>387</v>
      </c>
      <c r="C11" s="197">
        <v>175</v>
      </c>
      <c r="D11" s="194">
        <f t="shared" ref="D11" si="1">SUM(B11:C11)</f>
        <v>562</v>
      </c>
    </row>
    <row r="12" spans="1:4" ht="9" customHeight="1" x14ac:dyDescent="0.25">
      <c r="A12" s="113" t="s">
        <v>240</v>
      </c>
      <c r="B12" s="197">
        <v>8</v>
      </c>
      <c r="C12" s="197">
        <v>0</v>
      </c>
      <c r="D12" s="194">
        <f t="shared" si="0"/>
        <v>8</v>
      </c>
    </row>
    <row r="13" spans="1:4" ht="9" customHeight="1" x14ac:dyDescent="0.25">
      <c r="A13" s="80" t="s">
        <v>204</v>
      </c>
      <c r="B13" s="196">
        <v>122</v>
      </c>
      <c r="C13" s="196">
        <v>19</v>
      </c>
      <c r="D13" s="193">
        <f>SUM(B13:C13)</f>
        <v>141</v>
      </c>
    </row>
    <row r="14" spans="1:4" ht="9" customHeight="1" x14ac:dyDescent="0.25">
      <c r="A14" s="113" t="s">
        <v>320</v>
      </c>
      <c r="B14" s="197">
        <v>1</v>
      </c>
      <c r="C14" s="197">
        <v>0</v>
      </c>
      <c r="D14" s="194">
        <f t="shared" ref="D14:D15" si="2">SUM(B14:C14)</f>
        <v>1</v>
      </c>
    </row>
    <row r="15" spans="1:4" ht="9" customHeight="1" x14ac:dyDescent="0.25">
      <c r="A15" s="113" t="s">
        <v>330</v>
      </c>
      <c r="B15" s="197">
        <v>1</v>
      </c>
      <c r="C15" s="197">
        <v>0</v>
      </c>
      <c r="D15" s="194">
        <f t="shared" si="2"/>
        <v>1</v>
      </c>
    </row>
    <row r="16" spans="1:4" ht="9" customHeight="1" x14ac:dyDescent="0.25">
      <c r="A16" s="113" t="s">
        <v>205</v>
      </c>
      <c r="B16" s="197">
        <v>19</v>
      </c>
      <c r="C16" s="197">
        <v>3</v>
      </c>
      <c r="D16" s="194">
        <f t="shared" ref="D16:D17" si="3">SUM(B16:C16)</f>
        <v>22</v>
      </c>
    </row>
    <row r="17" spans="1:4" ht="9" customHeight="1" x14ac:dyDescent="0.25">
      <c r="A17" s="113" t="s">
        <v>206</v>
      </c>
      <c r="B17" s="197">
        <v>11</v>
      </c>
      <c r="C17" s="197">
        <v>1</v>
      </c>
      <c r="D17" s="194">
        <f t="shared" si="3"/>
        <v>12</v>
      </c>
    </row>
    <row r="18" spans="1:4" ht="9" customHeight="1" x14ac:dyDescent="0.25">
      <c r="A18" s="113" t="s">
        <v>207</v>
      </c>
      <c r="B18" s="197">
        <v>14</v>
      </c>
      <c r="C18" s="197">
        <v>0</v>
      </c>
      <c r="D18" s="194">
        <f t="shared" si="0"/>
        <v>14</v>
      </c>
    </row>
    <row r="19" spans="1:4" ht="9" customHeight="1" x14ac:dyDescent="0.25">
      <c r="A19" s="113" t="s">
        <v>290</v>
      </c>
      <c r="B19" s="197">
        <v>74</v>
      </c>
      <c r="C19" s="197">
        <v>15</v>
      </c>
      <c r="D19" s="194">
        <f t="shared" ref="D19" si="4">SUM(B19:C19)</f>
        <v>89</v>
      </c>
    </row>
    <row r="20" spans="1:4" ht="9" customHeight="1" x14ac:dyDescent="0.25">
      <c r="A20" s="113" t="s">
        <v>331</v>
      </c>
      <c r="B20" s="197">
        <v>2</v>
      </c>
      <c r="C20" s="197">
        <v>0</v>
      </c>
      <c r="D20" s="194">
        <f>SUM(B20:C20)</f>
        <v>2</v>
      </c>
    </row>
    <row r="21" spans="1:4" ht="10.5" customHeight="1" x14ac:dyDescent="0.25">
      <c r="A21" s="80" t="s">
        <v>208</v>
      </c>
      <c r="B21" s="196">
        <v>130</v>
      </c>
      <c r="C21" s="196">
        <v>26</v>
      </c>
      <c r="D21" s="193">
        <f t="shared" ref="D21:D26" si="5">SUM(B21:C21)</f>
        <v>156</v>
      </c>
    </row>
    <row r="22" spans="1:4" ht="10.5" customHeight="1" x14ac:dyDescent="0.25">
      <c r="A22" s="113" t="s">
        <v>321</v>
      </c>
      <c r="B22" s="253">
        <v>3</v>
      </c>
      <c r="C22" s="253">
        <v>0</v>
      </c>
      <c r="D22" s="194">
        <f t="shared" si="5"/>
        <v>3</v>
      </c>
    </row>
    <row r="23" spans="1:4" ht="10.5" customHeight="1" x14ac:dyDescent="0.25">
      <c r="A23" s="113" t="s">
        <v>209</v>
      </c>
      <c r="B23" s="253">
        <v>6</v>
      </c>
      <c r="C23" s="253">
        <v>1</v>
      </c>
      <c r="D23" s="194">
        <f t="shared" si="5"/>
        <v>7</v>
      </c>
    </row>
    <row r="24" spans="1:4" ht="10.5" customHeight="1" x14ac:dyDescent="0.25">
      <c r="A24" s="113" t="s">
        <v>210</v>
      </c>
      <c r="B24" s="253">
        <v>95</v>
      </c>
      <c r="C24" s="253">
        <v>16</v>
      </c>
      <c r="D24" s="194">
        <f t="shared" ref="D24" si="6">SUM(B24:C24)</f>
        <v>111</v>
      </c>
    </row>
    <row r="25" spans="1:4" ht="10.5" customHeight="1" x14ac:dyDescent="0.25">
      <c r="A25" s="113" t="s">
        <v>211</v>
      </c>
      <c r="B25" s="197">
        <v>26</v>
      </c>
      <c r="C25" s="197">
        <v>9</v>
      </c>
      <c r="D25" s="194">
        <f t="shared" si="5"/>
        <v>35</v>
      </c>
    </row>
    <row r="26" spans="1:4" ht="10.5" customHeight="1" x14ac:dyDescent="0.25">
      <c r="A26" s="80" t="s">
        <v>212</v>
      </c>
      <c r="B26" s="196">
        <v>44</v>
      </c>
      <c r="C26" s="196">
        <v>2</v>
      </c>
      <c r="D26" s="193">
        <f t="shared" si="5"/>
        <v>46</v>
      </c>
    </row>
    <row r="27" spans="1:4" ht="10.5" customHeight="1" x14ac:dyDescent="0.25">
      <c r="A27" s="113" t="s">
        <v>241</v>
      </c>
      <c r="B27" s="197">
        <v>1</v>
      </c>
      <c r="C27" s="197">
        <v>0</v>
      </c>
      <c r="D27" s="194">
        <f t="shared" ref="D27:D28" si="7">SUM(B27:C27)</f>
        <v>1</v>
      </c>
    </row>
    <row r="28" spans="1:4" ht="10.5" customHeight="1" x14ac:dyDescent="0.25">
      <c r="A28" s="113" t="s">
        <v>313</v>
      </c>
      <c r="B28" s="197">
        <v>3</v>
      </c>
      <c r="C28" s="197">
        <v>0</v>
      </c>
      <c r="D28" s="194">
        <f t="shared" si="7"/>
        <v>3</v>
      </c>
    </row>
    <row r="29" spans="1:4" ht="10.5" customHeight="1" x14ac:dyDescent="0.25">
      <c r="A29" s="113" t="s">
        <v>213</v>
      </c>
      <c r="B29" s="197">
        <v>27</v>
      </c>
      <c r="C29" s="197">
        <v>0</v>
      </c>
      <c r="D29" s="194">
        <f t="shared" ref="D29" si="8">SUM(B29:C29)</f>
        <v>27</v>
      </c>
    </row>
    <row r="30" spans="1:4" ht="9" customHeight="1" x14ac:dyDescent="0.25">
      <c r="A30" s="113" t="s">
        <v>214</v>
      </c>
      <c r="B30" s="197">
        <v>13</v>
      </c>
      <c r="C30" s="197">
        <v>2</v>
      </c>
      <c r="D30" s="194">
        <f t="shared" ref="D30" si="9">SUM(B30:C30)</f>
        <v>15</v>
      </c>
    </row>
    <row r="31" spans="1:4" ht="9" customHeight="1" x14ac:dyDescent="0.25">
      <c r="A31" s="80" t="s">
        <v>215</v>
      </c>
      <c r="B31" s="196">
        <v>295</v>
      </c>
      <c r="C31" s="196">
        <v>73</v>
      </c>
      <c r="D31" s="193">
        <f t="shared" ref="D31:D34" si="10">SUM(B31:C31)</f>
        <v>368</v>
      </c>
    </row>
    <row r="32" spans="1:4" ht="9" customHeight="1" x14ac:dyDescent="0.25">
      <c r="A32" s="113" t="s">
        <v>86</v>
      </c>
      <c r="B32" s="197">
        <v>9</v>
      </c>
      <c r="C32" s="197">
        <v>0</v>
      </c>
      <c r="D32" s="194">
        <f t="shared" si="10"/>
        <v>9</v>
      </c>
    </row>
    <row r="33" spans="1:4" ht="9" customHeight="1" x14ac:dyDescent="0.25">
      <c r="A33" s="113" t="s">
        <v>216</v>
      </c>
      <c r="B33" s="197">
        <v>22</v>
      </c>
      <c r="C33" s="197">
        <v>6</v>
      </c>
      <c r="D33" s="194">
        <f t="shared" si="10"/>
        <v>28</v>
      </c>
    </row>
    <row r="34" spans="1:4" ht="9" customHeight="1" x14ac:dyDescent="0.25">
      <c r="A34" s="113" t="s">
        <v>217</v>
      </c>
      <c r="B34" s="197">
        <v>7</v>
      </c>
      <c r="C34" s="197">
        <v>0</v>
      </c>
      <c r="D34" s="194">
        <f t="shared" si="10"/>
        <v>7</v>
      </c>
    </row>
    <row r="35" spans="1:4" ht="22.8" x14ac:dyDescent="0.25">
      <c r="A35" s="113" t="s">
        <v>218</v>
      </c>
      <c r="B35" s="197">
        <v>36</v>
      </c>
      <c r="C35" s="197">
        <v>5</v>
      </c>
      <c r="D35" s="194">
        <f t="shared" ref="D35:D39" si="11">SUM(B35:C35)</f>
        <v>41</v>
      </c>
    </row>
    <row r="36" spans="1:4" ht="10.5" customHeight="1" x14ac:dyDescent="0.25">
      <c r="A36" s="113" t="s">
        <v>248</v>
      </c>
      <c r="B36" s="197">
        <v>3</v>
      </c>
      <c r="C36" s="197">
        <v>0</v>
      </c>
      <c r="D36" s="194">
        <f t="shared" ref="D36" si="12">SUM(B36:C36)</f>
        <v>3</v>
      </c>
    </row>
    <row r="37" spans="1:4" ht="9" customHeight="1" x14ac:dyDescent="0.25">
      <c r="A37" s="113" t="s">
        <v>314</v>
      </c>
      <c r="B37" s="197">
        <v>1</v>
      </c>
      <c r="C37" s="197">
        <v>0</v>
      </c>
      <c r="D37" s="194">
        <f t="shared" ref="D37:D38" si="13">SUM(B37:C37)</f>
        <v>1</v>
      </c>
    </row>
    <row r="38" spans="1:4" ht="16.2" x14ac:dyDescent="0.25">
      <c r="A38" s="113" t="s">
        <v>219</v>
      </c>
      <c r="B38" s="197">
        <v>217</v>
      </c>
      <c r="C38" s="197">
        <v>61</v>
      </c>
      <c r="D38" s="194">
        <f t="shared" si="13"/>
        <v>278</v>
      </c>
    </row>
    <row r="39" spans="1:4" ht="9.75" customHeight="1" x14ac:dyDescent="0.25">
      <c r="A39" s="113" t="s">
        <v>315</v>
      </c>
      <c r="B39" s="197">
        <v>0</v>
      </c>
      <c r="C39" s="197">
        <v>1</v>
      </c>
      <c r="D39" s="194">
        <f t="shared" si="11"/>
        <v>1</v>
      </c>
    </row>
    <row r="40" spans="1:4" ht="9" customHeight="1" x14ac:dyDescent="0.25">
      <c r="A40" s="80" t="s">
        <v>220</v>
      </c>
      <c r="B40" s="196">
        <v>5</v>
      </c>
      <c r="C40" s="196">
        <v>2</v>
      </c>
      <c r="D40" s="193">
        <f>SUM(B40:C40)</f>
        <v>7</v>
      </c>
    </row>
    <row r="41" spans="1:4" ht="9" customHeight="1" x14ac:dyDescent="0.25">
      <c r="A41" s="113" t="s">
        <v>112</v>
      </c>
      <c r="B41" s="197">
        <v>5</v>
      </c>
      <c r="C41" s="197">
        <v>2</v>
      </c>
      <c r="D41" s="194">
        <f t="shared" ref="D41" si="14">SUM(B41:C41)</f>
        <v>7</v>
      </c>
    </row>
    <row r="42" spans="1:4" ht="23.25" customHeight="1" x14ac:dyDescent="0.25">
      <c r="A42" s="86" t="s">
        <v>0</v>
      </c>
      <c r="B42" s="198">
        <f>+B40+B31+B26+B21+B13+B9+B8</f>
        <v>2606</v>
      </c>
      <c r="C42" s="198">
        <f>+C40+C31+C26+C21+C13+C9+C8</f>
        <v>745</v>
      </c>
      <c r="D42" s="195">
        <f>+D40+D31+D26+D21+D13+D9+D8</f>
        <v>3351</v>
      </c>
    </row>
    <row r="43" spans="1:4" ht="9" customHeight="1" x14ac:dyDescent="0.25">
      <c r="A43" s="48" t="s">
        <v>270</v>
      </c>
    </row>
    <row r="44" spans="1:4" ht="16.2" x14ac:dyDescent="0.25">
      <c r="A44" s="48" t="s">
        <v>243</v>
      </c>
    </row>
    <row r="45" spans="1:4" ht="12" customHeight="1" x14ac:dyDescent="0.25">
      <c r="A45" s="48" t="s">
        <v>275</v>
      </c>
    </row>
    <row r="47" spans="1:4" ht="32.25" customHeight="1" x14ac:dyDescent="0.25">
      <c r="A47" s="69"/>
    </row>
    <row r="48" spans="1:4" ht="18.600000000000001" x14ac:dyDescent="0.25"/>
    <row r="49" spans="6:6" ht="13.5" customHeight="1" x14ac:dyDescent="0.25"/>
    <row r="63" spans="6:6" ht="35.25" customHeight="1" x14ac:dyDescent="0.25">
      <c r="F63" s="68"/>
    </row>
    <row r="64" spans="6:6" ht="35.25" customHeight="1" x14ac:dyDescent="0.25">
      <c r="F64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.6" right="0" top="1.3836220472440943" bottom="0" header="0" footer="0"/>
  <pageSetup paperSize="9" scale="83" orientation="landscape" r:id="rId1"/>
  <headerFooter alignWithMargins="0"/>
  <ignoredErrors>
    <ignoredError sqref="D11:D12 D18:D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4140625" defaultRowHeight="35.25" customHeight="1" x14ac:dyDescent="0.25"/>
  <cols>
    <col min="1" max="1" width="65.6640625" style="3" customWidth="1"/>
    <col min="2" max="2" width="10.5546875" style="1" bestFit="1" customWidth="1"/>
    <col min="3" max="3" width="9.5546875" style="1" customWidth="1"/>
    <col min="4" max="4" width="7.109375" style="1" customWidth="1"/>
    <col min="5" max="5" width="11.44140625" style="1"/>
    <col min="6" max="6" width="30.88671875" style="5" customWidth="1"/>
    <col min="7" max="16384" width="11.44140625" style="1"/>
  </cols>
  <sheetData>
    <row r="1" spans="1:7" ht="13.8" x14ac:dyDescent="0.25">
      <c r="A1" s="317" t="s">
        <v>32</v>
      </c>
      <c r="B1" s="317"/>
      <c r="C1" s="317"/>
      <c r="D1" s="317"/>
    </row>
    <row r="2" spans="1:7" ht="13.8" x14ac:dyDescent="0.25">
      <c r="A2" s="17" t="s">
        <v>82</v>
      </c>
      <c r="B2" s="18"/>
      <c r="C2" s="18"/>
      <c r="D2" s="18"/>
    </row>
    <row r="3" spans="1:7" s="2" customFormat="1" ht="24" customHeight="1" x14ac:dyDescent="0.25">
      <c r="A3" s="318" t="s">
        <v>109</v>
      </c>
      <c r="B3" s="318"/>
      <c r="C3" s="318"/>
      <c r="D3" s="318"/>
      <c r="G3" s="6"/>
    </row>
    <row r="4" spans="1:7" s="2" customFormat="1" ht="15.6" x14ac:dyDescent="0.25">
      <c r="A4" s="326" t="s">
        <v>123</v>
      </c>
      <c r="B4" s="318"/>
      <c r="C4" s="318"/>
      <c r="D4" s="318"/>
      <c r="F4" s="1"/>
    </row>
    <row r="5" spans="1:7" s="2" customFormat="1" ht="13.5" customHeight="1" thickBot="1" x14ac:dyDescent="0.3">
      <c r="A5" s="319"/>
      <c r="B5" s="320"/>
      <c r="C5" s="320"/>
      <c r="D5" s="320"/>
      <c r="F5" s="1"/>
    </row>
    <row r="6" spans="1:7" s="2" customFormat="1" ht="16.2" thickBot="1" x14ac:dyDescent="0.3">
      <c r="A6" s="321" t="s">
        <v>108</v>
      </c>
      <c r="B6" s="323" t="s">
        <v>81</v>
      </c>
      <c r="C6" s="324"/>
      <c r="D6" s="321" t="s">
        <v>0</v>
      </c>
      <c r="F6" s="1"/>
    </row>
    <row r="7" spans="1:7" s="2" customFormat="1" ht="16.2" thickBot="1" x14ac:dyDescent="0.3">
      <c r="A7" s="322"/>
      <c r="B7" s="26" t="s">
        <v>79</v>
      </c>
      <c r="C7" s="26" t="s">
        <v>80</v>
      </c>
      <c r="D7" s="325"/>
      <c r="F7" s="1"/>
    </row>
    <row r="8" spans="1:7" ht="9.75" customHeight="1" x14ac:dyDescent="0.25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5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5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5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5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5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5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5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5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5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5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5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5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5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5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5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5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5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5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5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5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5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5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5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5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5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5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5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5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5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5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5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5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5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5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5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5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3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3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8" thickBot="1" x14ac:dyDescent="0.3">
      <c r="A47" s="19" t="s">
        <v>113</v>
      </c>
    </row>
    <row r="48" spans="1:8" ht="11.25" customHeight="1" x14ac:dyDescent="0.25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5">
      <c r="A49" s="316" t="s">
        <v>128</v>
      </c>
      <c r="B49" s="316"/>
      <c r="C49" s="316"/>
      <c r="D49" s="316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5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5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5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5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5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5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5">
      <c r="A57" s="7" t="s">
        <v>28</v>
      </c>
    </row>
    <row r="67" spans="9:10" ht="35.25" customHeight="1" x14ac:dyDescent="0.25">
      <c r="I67" s="2"/>
      <c r="J67" s="2"/>
    </row>
    <row r="68" spans="9:10" ht="35.25" customHeight="1" x14ac:dyDescent="0.25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H212"/>
  <sheetViews>
    <sheetView showGridLines="0" topLeftCell="A37" zoomScaleNormal="100" zoomScaleSheetLayoutView="130" workbookViewId="0">
      <selection activeCell="C55" sqref="C55"/>
    </sheetView>
  </sheetViews>
  <sheetFormatPr baseColWidth="10" defaultColWidth="11.44140625" defaultRowHeight="35.25" customHeight="1" x14ac:dyDescent="0.25"/>
  <cols>
    <col min="1" max="1" width="61.44140625" style="45" customWidth="1"/>
    <col min="2" max="2" width="10.5546875" style="43" bestFit="1" customWidth="1"/>
    <col min="3" max="3" width="9.5546875" style="43" customWidth="1"/>
    <col min="4" max="4" width="10.88671875" style="43" customWidth="1"/>
    <col min="5" max="5" width="11.44140625" style="229"/>
    <col min="6" max="6" width="19.44140625" style="232" customWidth="1"/>
    <col min="7" max="7" width="11.44140625" style="229"/>
    <col min="8" max="16384" width="11.44140625" style="43"/>
  </cols>
  <sheetData>
    <row r="1" spans="1:8" ht="16.2" x14ac:dyDescent="0.25">
      <c r="A1" s="285" t="s">
        <v>143</v>
      </c>
      <c r="B1" s="285"/>
      <c r="C1" s="285"/>
      <c r="D1" s="285"/>
    </row>
    <row r="2" spans="1:8" ht="16.2" x14ac:dyDescent="0.25">
      <c r="A2" s="210" t="s">
        <v>82</v>
      </c>
      <c r="B2" s="219"/>
      <c r="C2" s="219"/>
      <c r="D2" s="219"/>
      <c r="F2" s="233"/>
      <c r="G2" s="233"/>
    </row>
    <row r="3" spans="1:8" s="44" customFormat="1" ht="32.25" customHeight="1" x14ac:dyDescent="0.25">
      <c r="A3" s="286" t="s">
        <v>238</v>
      </c>
      <c r="B3" s="286"/>
      <c r="C3" s="286"/>
      <c r="D3" s="286"/>
      <c r="E3" s="250"/>
      <c r="F3" s="251"/>
      <c r="G3" s="251"/>
    </row>
    <row r="4" spans="1:8" s="44" customFormat="1" ht="16.2" x14ac:dyDescent="0.25">
      <c r="A4" s="289" t="s">
        <v>325</v>
      </c>
      <c r="B4" s="286"/>
      <c r="C4" s="286"/>
      <c r="D4" s="286"/>
      <c r="E4" s="250"/>
      <c r="F4" s="251"/>
      <c r="G4" s="251"/>
    </row>
    <row r="5" spans="1:8" s="44" customFormat="1" ht="5.25" customHeight="1" x14ac:dyDescent="0.25">
      <c r="A5" s="300"/>
      <c r="B5" s="300"/>
      <c r="C5" s="300"/>
      <c r="D5" s="300"/>
      <c r="E5" s="250"/>
      <c r="F5" s="251"/>
      <c r="G5" s="251"/>
    </row>
    <row r="6" spans="1:8" s="44" customFormat="1" ht="15.6" x14ac:dyDescent="0.25">
      <c r="A6" s="296" t="s">
        <v>239</v>
      </c>
      <c r="B6" s="295" t="s">
        <v>81</v>
      </c>
      <c r="C6" s="295"/>
      <c r="D6" s="296" t="s">
        <v>0</v>
      </c>
      <c r="E6" s="250"/>
      <c r="F6" s="271"/>
      <c r="G6" s="271"/>
      <c r="H6" s="272"/>
    </row>
    <row r="7" spans="1:8" s="44" customFormat="1" ht="15.6" x14ac:dyDescent="0.25">
      <c r="A7" s="296"/>
      <c r="B7" s="55" t="s">
        <v>79</v>
      </c>
      <c r="C7" s="55" t="s">
        <v>80</v>
      </c>
      <c r="D7" s="296"/>
      <c r="E7" s="250"/>
      <c r="F7" s="271"/>
      <c r="G7" s="271"/>
      <c r="H7" s="272"/>
    </row>
    <row r="8" spans="1:8" ht="4.5" customHeight="1" x14ac:dyDescent="0.25">
      <c r="A8" s="88"/>
      <c r="B8" s="84"/>
      <c r="C8" s="84"/>
      <c r="D8" s="83"/>
      <c r="E8" s="252"/>
      <c r="F8" s="271"/>
      <c r="G8" s="271"/>
      <c r="H8" s="273"/>
    </row>
    <row r="9" spans="1:8" ht="9.9" customHeight="1" x14ac:dyDescent="0.25">
      <c r="A9" s="143" t="s">
        <v>87</v>
      </c>
      <c r="B9" s="197">
        <v>9</v>
      </c>
      <c r="C9" s="197">
        <v>2</v>
      </c>
      <c r="D9" s="196">
        <f t="shared" ref="D9:D47" si="0">SUM(B9:C9)</f>
        <v>11</v>
      </c>
      <c r="E9" s="252"/>
      <c r="F9" s="274" t="s">
        <v>7</v>
      </c>
      <c r="G9" s="238">
        <v>582</v>
      </c>
      <c r="H9" s="273"/>
    </row>
    <row r="10" spans="1:8" ht="9.9" customHeight="1" x14ac:dyDescent="0.25">
      <c r="A10" s="143" t="s">
        <v>6</v>
      </c>
      <c r="B10" s="197">
        <v>44</v>
      </c>
      <c r="C10" s="197">
        <v>10</v>
      </c>
      <c r="D10" s="196">
        <f t="shared" si="0"/>
        <v>54</v>
      </c>
      <c r="E10" s="252"/>
      <c r="F10" s="274" t="s">
        <v>8</v>
      </c>
      <c r="G10" s="238">
        <v>233</v>
      </c>
      <c r="H10" s="273"/>
    </row>
    <row r="11" spans="1:8" ht="9.9" customHeight="1" x14ac:dyDescent="0.25">
      <c r="A11" s="143" t="s">
        <v>88</v>
      </c>
      <c r="B11" s="197">
        <v>5</v>
      </c>
      <c r="C11" s="197">
        <v>1</v>
      </c>
      <c r="D11" s="196">
        <f t="shared" si="0"/>
        <v>6</v>
      </c>
      <c r="E11" s="252"/>
      <c r="F11" s="274" t="s">
        <v>121</v>
      </c>
      <c r="G11" s="238">
        <v>231</v>
      </c>
      <c r="H11" s="273"/>
    </row>
    <row r="12" spans="1:8" ht="9.9" customHeight="1" x14ac:dyDescent="0.25">
      <c r="A12" s="143" t="s">
        <v>332</v>
      </c>
      <c r="B12" s="197">
        <v>2</v>
      </c>
      <c r="C12" s="197">
        <v>0</v>
      </c>
      <c r="D12" s="196">
        <f t="shared" si="0"/>
        <v>2</v>
      </c>
      <c r="E12" s="252"/>
      <c r="F12" s="274" t="s">
        <v>10</v>
      </c>
      <c r="G12" s="238">
        <v>220</v>
      </c>
      <c r="H12" s="273"/>
    </row>
    <row r="13" spans="1:8" ht="9.9" customHeight="1" x14ac:dyDescent="0.25">
      <c r="A13" s="143" t="s">
        <v>114</v>
      </c>
      <c r="B13" s="197">
        <v>1</v>
      </c>
      <c r="C13" s="197">
        <v>0</v>
      </c>
      <c r="D13" s="196">
        <f t="shared" si="0"/>
        <v>1</v>
      </c>
      <c r="E13" s="252"/>
      <c r="F13" s="274" t="s">
        <v>40</v>
      </c>
      <c r="G13" s="238">
        <v>215</v>
      </c>
      <c r="H13" s="273"/>
    </row>
    <row r="14" spans="1:8" ht="9.9" customHeight="1" x14ac:dyDescent="0.25">
      <c r="A14" s="143" t="s">
        <v>222</v>
      </c>
      <c r="B14" s="197">
        <v>3</v>
      </c>
      <c r="C14" s="197">
        <v>0</v>
      </c>
      <c r="D14" s="196">
        <f t="shared" si="0"/>
        <v>3</v>
      </c>
      <c r="E14" s="252"/>
      <c r="F14" s="274" t="s">
        <v>39</v>
      </c>
      <c r="G14" s="238">
        <v>201</v>
      </c>
      <c r="H14" s="273"/>
    </row>
    <row r="15" spans="1:8" ht="9.9" customHeight="1" x14ac:dyDescent="0.25">
      <c r="A15" s="143" t="s">
        <v>95</v>
      </c>
      <c r="B15" s="197">
        <v>15</v>
      </c>
      <c r="C15" s="197">
        <v>0</v>
      </c>
      <c r="D15" s="196">
        <f t="shared" si="0"/>
        <v>15</v>
      </c>
      <c r="E15" s="252"/>
      <c r="F15" s="274" t="s">
        <v>333</v>
      </c>
      <c r="G15" s="238">
        <v>190</v>
      </c>
      <c r="H15" s="273"/>
    </row>
    <row r="16" spans="1:8" ht="9.9" customHeight="1" x14ac:dyDescent="0.25">
      <c r="A16" s="143" t="s">
        <v>5</v>
      </c>
      <c r="B16" s="197">
        <v>54</v>
      </c>
      <c r="C16" s="197">
        <v>27</v>
      </c>
      <c r="D16" s="196">
        <f t="shared" si="0"/>
        <v>81</v>
      </c>
      <c r="E16" s="252"/>
      <c r="F16" s="274" t="s">
        <v>103</v>
      </c>
      <c r="G16" s="238">
        <v>160</v>
      </c>
      <c r="H16" s="273"/>
    </row>
    <row r="17" spans="1:8" ht="9.9" customHeight="1" x14ac:dyDescent="0.25">
      <c r="A17" s="143" t="s">
        <v>40</v>
      </c>
      <c r="B17" s="197">
        <v>164</v>
      </c>
      <c r="C17" s="197">
        <v>51</v>
      </c>
      <c r="D17" s="196">
        <f t="shared" si="0"/>
        <v>215</v>
      </c>
      <c r="E17" s="252"/>
      <c r="F17" s="274" t="s">
        <v>38</v>
      </c>
      <c r="G17" s="238">
        <v>147</v>
      </c>
      <c r="H17" s="273"/>
    </row>
    <row r="18" spans="1:8" ht="9.9" customHeight="1" x14ac:dyDescent="0.25">
      <c r="A18" s="143" t="s">
        <v>110</v>
      </c>
      <c r="B18" s="197">
        <v>18</v>
      </c>
      <c r="C18" s="197">
        <v>7</v>
      </c>
      <c r="D18" s="196">
        <f t="shared" si="0"/>
        <v>25</v>
      </c>
      <c r="E18" s="252"/>
      <c r="F18" s="274" t="s">
        <v>1</v>
      </c>
      <c r="G18" s="238">
        <v>1172</v>
      </c>
      <c r="H18" s="273"/>
    </row>
    <row r="19" spans="1:8" ht="9.9" customHeight="1" x14ac:dyDescent="0.25">
      <c r="A19" s="143" t="s">
        <v>223</v>
      </c>
      <c r="B19" s="197">
        <v>25</v>
      </c>
      <c r="C19" s="197">
        <v>8</v>
      </c>
      <c r="D19" s="196">
        <f t="shared" si="0"/>
        <v>33</v>
      </c>
      <c r="E19" s="252"/>
      <c r="F19" s="274" t="s">
        <v>291</v>
      </c>
      <c r="G19" s="238">
        <f>SUM(G9:G18)</f>
        <v>3351</v>
      </c>
      <c r="H19" s="273"/>
    </row>
    <row r="20" spans="1:8" ht="9.9" customHeight="1" x14ac:dyDescent="0.25">
      <c r="A20" s="143" t="s">
        <v>89</v>
      </c>
      <c r="B20" s="197">
        <v>31</v>
      </c>
      <c r="C20" s="197">
        <v>7</v>
      </c>
      <c r="D20" s="196">
        <f t="shared" si="0"/>
        <v>38</v>
      </c>
      <c r="E20" s="252"/>
      <c r="F20" s="273"/>
      <c r="G20" s="273"/>
      <c r="H20" s="273"/>
    </row>
    <row r="21" spans="1:8" ht="9.9" customHeight="1" x14ac:dyDescent="0.25">
      <c r="A21" s="143" t="s">
        <v>90</v>
      </c>
      <c r="B21" s="197">
        <v>8</v>
      </c>
      <c r="C21" s="197">
        <v>0</v>
      </c>
      <c r="D21" s="196">
        <f t="shared" si="0"/>
        <v>8</v>
      </c>
      <c r="E21" s="252"/>
      <c r="F21" s="273"/>
      <c r="G21" s="273"/>
      <c r="H21" s="273"/>
    </row>
    <row r="22" spans="1:8" ht="9.9" customHeight="1" x14ac:dyDescent="0.25">
      <c r="A22" s="143" t="s">
        <v>7</v>
      </c>
      <c r="B22" s="197">
        <v>467</v>
      </c>
      <c r="C22" s="197">
        <v>115</v>
      </c>
      <c r="D22" s="196">
        <f t="shared" si="0"/>
        <v>582</v>
      </c>
      <c r="E22" s="252"/>
      <c r="F22" s="273"/>
      <c r="G22" s="273"/>
      <c r="H22" s="273"/>
    </row>
    <row r="23" spans="1:8" ht="9.9" customHeight="1" x14ac:dyDescent="0.25">
      <c r="A23" s="143" t="s">
        <v>91</v>
      </c>
      <c r="B23" s="197">
        <v>22</v>
      </c>
      <c r="C23" s="197">
        <v>5</v>
      </c>
      <c r="D23" s="196">
        <f t="shared" si="0"/>
        <v>27</v>
      </c>
      <c r="E23" s="252"/>
      <c r="F23" s="273"/>
      <c r="G23" s="273"/>
      <c r="H23" s="273"/>
    </row>
    <row r="24" spans="1:8" ht="9.9" customHeight="1" x14ac:dyDescent="0.25">
      <c r="A24" s="143" t="s">
        <v>224</v>
      </c>
      <c r="B24" s="197">
        <v>85</v>
      </c>
      <c r="C24" s="197">
        <v>27</v>
      </c>
      <c r="D24" s="196">
        <f t="shared" si="0"/>
        <v>112</v>
      </c>
      <c r="E24" s="252"/>
      <c r="F24" s="273"/>
      <c r="G24" s="273"/>
      <c r="H24" s="273"/>
    </row>
    <row r="25" spans="1:8" ht="9.9" customHeight="1" x14ac:dyDescent="0.25">
      <c r="A25" s="143" t="s">
        <v>115</v>
      </c>
      <c r="B25" s="197">
        <v>0</v>
      </c>
      <c r="C25" s="197">
        <v>1</v>
      </c>
      <c r="D25" s="196">
        <f t="shared" si="0"/>
        <v>1</v>
      </c>
      <c r="E25" s="252"/>
      <c r="F25" s="273"/>
      <c r="G25" s="273"/>
      <c r="H25" s="273"/>
    </row>
    <row r="26" spans="1:8" ht="9.9" customHeight="1" x14ac:dyDescent="0.25">
      <c r="A26" s="143" t="s">
        <v>39</v>
      </c>
      <c r="B26" s="197">
        <v>165</v>
      </c>
      <c r="C26" s="197">
        <v>36</v>
      </c>
      <c r="D26" s="196">
        <f t="shared" si="0"/>
        <v>201</v>
      </c>
      <c r="E26" s="252"/>
      <c r="F26" s="273"/>
      <c r="G26" s="273"/>
      <c r="H26" s="273"/>
    </row>
    <row r="27" spans="1:8" ht="9.9" customHeight="1" x14ac:dyDescent="0.25">
      <c r="A27" s="143" t="s">
        <v>96</v>
      </c>
      <c r="B27" s="197">
        <v>7</v>
      </c>
      <c r="C27" s="197">
        <v>2</v>
      </c>
      <c r="D27" s="196">
        <f t="shared" si="0"/>
        <v>9</v>
      </c>
      <c r="F27" s="43"/>
      <c r="G27" s="43"/>
    </row>
    <row r="28" spans="1:8" ht="9.9" customHeight="1" x14ac:dyDescent="0.25">
      <c r="A28" s="143" t="s">
        <v>97</v>
      </c>
      <c r="B28" s="197">
        <v>7</v>
      </c>
      <c r="C28" s="197">
        <v>8</v>
      </c>
      <c r="D28" s="196">
        <f t="shared" si="0"/>
        <v>15</v>
      </c>
      <c r="F28" s="43"/>
      <c r="G28" s="43"/>
    </row>
    <row r="29" spans="1:8" ht="9.9" customHeight="1" x14ac:dyDescent="0.25">
      <c r="A29" s="143" t="s">
        <v>92</v>
      </c>
      <c r="B29" s="197">
        <v>111</v>
      </c>
      <c r="C29" s="197">
        <v>35</v>
      </c>
      <c r="D29" s="196">
        <f t="shared" si="0"/>
        <v>146</v>
      </c>
      <c r="F29" s="43"/>
      <c r="G29" s="43"/>
    </row>
    <row r="30" spans="1:8" ht="9.9" customHeight="1" x14ac:dyDescent="0.25">
      <c r="A30" s="143" t="s">
        <v>93</v>
      </c>
      <c r="B30" s="197">
        <v>22</v>
      </c>
      <c r="C30" s="197">
        <v>8</v>
      </c>
      <c r="D30" s="196">
        <f t="shared" si="0"/>
        <v>30</v>
      </c>
      <c r="F30" s="43"/>
      <c r="G30" s="43"/>
    </row>
    <row r="31" spans="1:8" ht="9.9" customHeight="1" x14ac:dyDescent="0.25">
      <c r="A31" s="143" t="s">
        <v>94</v>
      </c>
      <c r="B31" s="197">
        <v>14</v>
      </c>
      <c r="C31" s="197">
        <v>3</v>
      </c>
      <c r="D31" s="196">
        <f t="shared" si="0"/>
        <v>17</v>
      </c>
      <c r="F31" s="43"/>
      <c r="G31" s="43"/>
    </row>
    <row r="32" spans="1:8" ht="9.9" customHeight="1" x14ac:dyDescent="0.25">
      <c r="A32" s="143" t="s">
        <v>121</v>
      </c>
      <c r="B32" s="197">
        <v>196</v>
      </c>
      <c r="C32" s="197">
        <v>35</v>
      </c>
      <c r="D32" s="196">
        <f t="shared" si="0"/>
        <v>231</v>
      </c>
      <c r="F32" s="43"/>
      <c r="G32" s="43"/>
    </row>
    <row r="33" spans="1:7" ht="9.9" customHeight="1" x14ac:dyDescent="0.25">
      <c r="A33" s="143" t="s">
        <v>1</v>
      </c>
      <c r="B33" s="197">
        <v>215</v>
      </c>
      <c r="C33" s="197">
        <v>77</v>
      </c>
      <c r="D33" s="196">
        <f t="shared" si="0"/>
        <v>292</v>
      </c>
      <c r="F33" s="43"/>
      <c r="G33" s="43"/>
    </row>
    <row r="34" spans="1:7" ht="9.9" customHeight="1" x14ac:dyDescent="0.25">
      <c r="A34" s="143" t="s">
        <v>125</v>
      </c>
      <c r="B34" s="197">
        <v>6</v>
      </c>
      <c r="C34" s="197">
        <v>1</v>
      </c>
      <c r="D34" s="196">
        <f t="shared" si="0"/>
        <v>7</v>
      </c>
      <c r="F34" s="43"/>
      <c r="G34" s="43"/>
    </row>
    <row r="35" spans="1:7" ht="9.9" customHeight="1" x14ac:dyDescent="0.25">
      <c r="A35" s="143" t="s">
        <v>38</v>
      </c>
      <c r="B35" s="197">
        <v>110</v>
      </c>
      <c r="C35" s="197">
        <v>37</v>
      </c>
      <c r="D35" s="196">
        <f t="shared" si="0"/>
        <v>147</v>
      </c>
      <c r="F35" s="43"/>
      <c r="G35" s="43"/>
    </row>
    <row r="36" spans="1:7" ht="9.9" customHeight="1" x14ac:dyDescent="0.25">
      <c r="A36" s="143" t="s">
        <v>122</v>
      </c>
      <c r="B36" s="197">
        <v>15</v>
      </c>
      <c r="C36" s="197">
        <v>5</v>
      </c>
      <c r="D36" s="196">
        <f t="shared" si="0"/>
        <v>20</v>
      </c>
      <c r="F36" s="43"/>
      <c r="G36" s="43"/>
    </row>
    <row r="37" spans="1:7" ht="9.9" customHeight="1" x14ac:dyDescent="0.25">
      <c r="A37" s="143" t="s">
        <v>9</v>
      </c>
      <c r="B37" s="197">
        <v>101</v>
      </c>
      <c r="C37" s="197">
        <v>25</v>
      </c>
      <c r="D37" s="196">
        <f t="shared" si="0"/>
        <v>126</v>
      </c>
      <c r="F37" s="43"/>
      <c r="G37" s="43"/>
    </row>
    <row r="38" spans="1:7" ht="9.9" customHeight="1" x14ac:dyDescent="0.25">
      <c r="A38" s="143" t="s">
        <v>101</v>
      </c>
      <c r="B38" s="197">
        <v>5</v>
      </c>
      <c r="C38" s="197">
        <v>2</v>
      </c>
      <c r="D38" s="196">
        <f t="shared" si="0"/>
        <v>7</v>
      </c>
      <c r="F38" s="43"/>
      <c r="G38" s="43"/>
    </row>
    <row r="39" spans="1:7" ht="9.9" customHeight="1" x14ac:dyDescent="0.25">
      <c r="A39" s="143" t="s">
        <v>118</v>
      </c>
      <c r="B39" s="197">
        <v>3</v>
      </c>
      <c r="C39" s="197">
        <v>1</v>
      </c>
      <c r="D39" s="196">
        <f t="shared" si="0"/>
        <v>4</v>
      </c>
      <c r="F39" s="43"/>
      <c r="G39" s="43"/>
    </row>
    <row r="40" spans="1:7" ht="9.9" customHeight="1" x14ac:dyDescent="0.25">
      <c r="A40" s="143" t="s">
        <v>102</v>
      </c>
      <c r="B40" s="197">
        <v>12</v>
      </c>
      <c r="C40" s="197">
        <v>2</v>
      </c>
      <c r="D40" s="196">
        <f t="shared" si="0"/>
        <v>14</v>
      </c>
      <c r="F40" s="43"/>
      <c r="G40" s="43"/>
    </row>
    <row r="41" spans="1:7" ht="9.9" customHeight="1" x14ac:dyDescent="0.25">
      <c r="A41" s="143" t="s">
        <v>103</v>
      </c>
      <c r="B41" s="197">
        <v>141</v>
      </c>
      <c r="C41" s="197">
        <v>19</v>
      </c>
      <c r="D41" s="196">
        <f t="shared" si="0"/>
        <v>160</v>
      </c>
      <c r="F41" s="43"/>
      <c r="G41" s="43"/>
    </row>
    <row r="42" spans="1:7" ht="9.9" customHeight="1" x14ac:dyDescent="0.25">
      <c r="A42" s="143" t="s">
        <v>8</v>
      </c>
      <c r="B42" s="197">
        <v>178</v>
      </c>
      <c r="C42" s="197">
        <v>55</v>
      </c>
      <c r="D42" s="196">
        <f t="shared" ref="D42:D43" si="1">SUM(B42:C42)</f>
        <v>233</v>
      </c>
      <c r="F42" s="43"/>
      <c r="G42" s="43"/>
    </row>
    <row r="43" spans="1:7" ht="9.9" customHeight="1" x14ac:dyDescent="0.25">
      <c r="A43" s="143" t="s">
        <v>127</v>
      </c>
      <c r="B43" s="197">
        <v>3</v>
      </c>
      <c r="C43" s="197">
        <v>0</v>
      </c>
      <c r="D43" s="196">
        <f t="shared" si="1"/>
        <v>3</v>
      </c>
      <c r="F43" s="43"/>
      <c r="G43" s="43"/>
    </row>
    <row r="44" spans="1:7" ht="9.9" customHeight="1" x14ac:dyDescent="0.25">
      <c r="A44" s="143" t="s">
        <v>10</v>
      </c>
      <c r="B44" s="197">
        <v>155</v>
      </c>
      <c r="C44" s="197">
        <v>65</v>
      </c>
      <c r="D44" s="196">
        <f t="shared" ref="D44:D46" si="2">SUM(B44:C44)</f>
        <v>220</v>
      </c>
      <c r="F44" s="43"/>
      <c r="G44" s="43"/>
    </row>
    <row r="45" spans="1:7" ht="9.9" customHeight="1" x14ac:dyDescent="0.25">
      <c r="A45" s="143" t="s">
        <v>117</v>
      </c>
      <c r="B45" s="197">
        <v>45</v>
      </c>
      <c r="C45" s="197">
        <v>11</v>
      </c>
      <c r="D45" s="196">
        <f t="shared" si="2"/>
        <v>56</v>
      </c>
      <c r="F45" s="43"/>
      <c r="G45" s="43"/>
    </row>
    <row r="46" spans="1:7" ht="9.9" customHeight="1" x14ac:dyDescent="0.25">
      <c r="A46" s="143" t="s">
        <v>225</v>
      </c>
      <c r="B46" s="197">
        <v>7</v>
      </c>
      <c r="C46" s="197">
        <v>2</v>
      </c>
      <c r="D46" s="196">
        <f t="shared" si="2"/>
        <v>9</v>
      </c>
      <c r="F46" s="43"/>
      <c r="G46" s="43"/>
    </row>
    <row r="47" spans="1:7" ht="9.9" customHeight="1" x14ac:dyDescent="0.25">
      <c r="A47" s="143" t="s">
        <v>333</v>
      </c>
      <c r="B47" s="197">
        <v>135</v>
      </c>
      <c r="C47" s="197">
        <v>55</v>
      </c>
      <c r="D47" s="196">
        <f t="shared" si="0"/>
        <v>190</v>
      </c>
      <c r="F47" s="43"/>
      <c r="G47" s="43"/>
    </row>
    <row r="48" spans="1:7" ht="6" customHeight="1" x14ac:dyDescent="0.25">
      <c r="A48" s="178"/>
      <c r="B48" s="199"/>
      <c r="C48" s="199"/>
      <c r="D48" s="196"/>
      <c r="F48" s="43"/>
      <c r="G48" s="43"/>
    </row>
    <row r="49" spans="1:7" ht="18.75" customHeight="1" x14ac:dyDescent="0.25">
      <c r="A49" s="86" t="s">
        <v>0</v>
      </c>
      <c r="B49" s="198">
        <f>SUM(B9:B47)</f>
        <v>2606</v>
      </c>
      <c r="C49" s="198">
        <f>SUM(C9:C47)</f>
        <v>745</v>
      </c>
      <c r="D49" s="198">
        <f>SUM(D9:D47)</f>
        <v>3351</v>
      </c>
      <c r="F49" s="43"/>
      <c r="G49" s="43"/>
    </row>
    <row r="50" spans="1:7" ht="18.75" customHeight="1" x14ac:dyDescent="0.25">
      <c r="F50" s="43"/>
      <c r="G50" s="43"/>
    </row>
    <row r="51" spans="1:7" ht="15.6" x14ac:dyDescent="0.25">
      <c r="F51" s="43"/>
      <c r="G51" s="43"/>
    </row>
    <row r="52" spans="1:7" ht="16.5" customHeight="1" x14ac:dyDescent="0.25">
      <c r="F52" s="43"/>
      <c r="G52" s="43"/>
    </row>
    <row r="53" spans="1:7" ht="18" customHeight="1" x14ac:dyDescent="0.25">
      <c r="F53" s="43"/>
      <c r="G53" s="43"/>
    </row>
    <row r="54" spans="1:7" ht="15.6" x14ac:dyDescent="0.25">
      <c r="F54" s="43"/>
      <c r="G54" s="43"/>
    </row>
    <row r="55" spans="1:7" ht="45" customHeight="1" x14ac:dyDescent="0.25">
      <c r="F55" s="43"/>
      <c r="G55" s="43"/>
    </row>
    <row r="56" spans="1:7" ht="31.5" customHeight="1" x14ac:dyDescent="0.25">
      <c r="F56" s="43"/>
      <c r="G56" s="43"/>
    </row>
    <row r="57" spans="1:7" ht="30" customHeight="1" x14ac:dyDescent="0.25">
      <c r="F57" s="43"/>
      <c r="G57" s="43"/>
    </row>
    <row r="58" spans="1:7" ht="15.6" x14ac:dyDescent="0.25">
      <c r="F58" s="43"/>
      <c r="G58" s="43"/>
    </row>
    <row r="59" spans="1:7" ht="15" customHeight="1" x14ac:dyDescent="0.25">
      <c r="A59" s="48" t="s">
        <v>269</v>
      </c>
      <c r="F59" s="43"/>
      <c r="G59" s="43"/>
    </row>
    <row r="60" spans="1:7" ht="13.2" x14ac:dyDescent="0.25">
      <c r="A60" s="48" t="s">
        <v>243</v>
      </c>
      <c r="F60" s="43"/>
      <c r="G60" s="43"/>
    </row>
    <row r="61" spans="1:7" ht="13.2" x14ac:dyDescent="0.25">
      <c r="A61" s="48" t="s">
        <v>273</v>
      </c>
      <c r="F61" s="43"/>
      <c r="G61" s="43"/>
    </row>
    <row r="62" spans="1:7" s="229" customFormat="1" ht="15" customHeight="1" x14ac:dyDescent="0.25">
      <c r="A62" s="230"/>
      <c r="B62" s="231"/>
    </row>
    <row r="63" spans="1:7" s="229" customFormat="1" ht="15" customHeight="1" x14ac:dyDescent="0.25">
      <c r="A63" s="230"/>
      <c r="B63" s="231"/>
    </row>
    <row r="64" spans="1:7" s="229" customFormat="1" ht="13.2" x14ac:dyDescent="0.25">
      <c r="A64" s="230"/>
      <c r="B64" s="231"/>
    </row>
    <row r="65" spans="1:5" s="276" customFormat="1" ht="13.2" x14ac:dyDescent="0.25">
      <c r="A65" s="275"/>
      <c r="B65" s="238"/>
    </row>
    <row r="66" spans="1:5" s="276" customFormat="1" ht="13.2" x14ac:dyDescent="0.25"/>
    <row r="67" spans="1:5" s="276" customFormat="1" ht="13.2" x14ac:dyDescent="0.25">
      <c r="A67" s="275" t="s">
        <v>327</v>
      </c>
      <c r="B67" s="238" t="s">
        <v>328</v>
      </c>
    </row>
    <row r="68" spans="1:5" s="276" customFormat="1" ht="15.6" x14ac:dyDescent="0.25">
      <c r="A68" s="277" t="s">
        <v>7</v>
      </c>
      <c r="B68" s="273">
        <v>582</v>
      </c>
    </row>
    <row r="69" spans="1:5" s="276" customFormat="1" ht="15.6" x14ac:dyDescent="0.25">
      <c r="A69" s="277" t="s">
        <v>8</v>
      </c>
      <c r="B69" s="273">
        <v>233</v>
      </c>
      <c r="D69" s="278"/>
    </row>
    <row r="70" spans="1:5" s="276" customFormat="1" ht="15.6" x14ac:dyDescent="0.25">
      <c r="A70" s="277" t="s">
        <v>121</v>
      </c>
      <c r="B70" s="273">
        <v>231</v>
      </c>
      <c r="D70" s="278"/>
    </row>
    <row r="71" spans="1:5" s="276" customFormat="1" ht="15.6" x14ac:dyDescent="0.25">
      <c r="A71" s="277" t="s">
        <v>10</v>
      </c>
      <c r="B71" s="273">
        <v>220</v>
      </c>
      <c r="D71" s="278"/>
    </row>
    <row r="72" spans="1:5" s="276" customFormat="1" ht="15.6" x14ac:dyDescent="0.25">
      <c r="A72" s="279" t="s">
        <v>40</v>
      </c>
      <c r="B72" s="276">
        <v>215</v>
      </c>
      <c r="D72" s="278"/>
    </row>
    <row r="73" spans="1:5" s="276" customFormat="1" ht="15.6" x14ac:dyDescent="0.25">
      <c r="A73" s="277" t="s">
        <v>39</v>
      </c>
      <c r="B73" s="273">
        <v>201</v>
      </c>
      <c r="D73" s="278"/>
    </row>
    <row r="74" spans="1:5" s="276" customFormat="1" ht="15.6" x14ac:dyDescent="0.25">
      <c r="A74" s="277" t="s">
        <v>333</v>
      </c>
      <c r="B74" s="273">
        <v>190</v>
      </c>
      <c r="D74" s="278"/>
    </row>
    <row r="75" spans="1:5" s="276" customFormat="1" ht="15.6" x14ac:dyDescent="0.25">
      <c r="A75" s="277" t="s">
        <v>103</v>
      </c>
      <c r="B75" s="273">
        <v>160</v>
      </c>
      <c r="D75" s="278"/>
    </row>
    <row r="76" spans="1:5" s="276" customFormat="1" ht="15.6" x14ac:dyDescent="0.25">
      <c r="A76" s="277" t="s">
        <v>38</v>
      </c>
      <c r="B76" s="273">
        <v>147</v>
      </c>
      <c r="D76" s="278"/>
    </row>
    <row r="77" spans="1:5" s="276" customFormat="1" ht="15.6" x14ac:dyDescent="0.25">
      <c r="A77" s="277" t="s">
        <v>92</v>
      </c>
      <c r="B77" s="273">
        <v>146</v>
      </c>
      <c r="D77" s="278"/>
    </row>
    <row r="78" spans="1:5" s="276" customFormat="1" ht="15.6" x14ac:dyDescent="0.25">
      <c r="A78" s="277" t="s">
        <v>9</v>
      </c>
      <c r="B78" s="273">
        <v>126</v>
      </c>
      <c r="D78" s="278"/>
    </row>
    <row r="79" spans="1:5" s="276" customFormat="1" ht="15.6" x14ac:dyDescent="0.25">
      <c r="A79" s="277" t="s">
        <v>224</v>
      </c>
      <c r="B79" s="273">
        <v>112</v>
      </c>
      <c r="D79" s="278"/>
    </row>
    <row r="80" spans="1:5" s="273" customFormat="1" ht="15.6" x14ac:dyDescent="0.25">
      <c r="A80" s="279" t="s">
        <v>5</v>
      </c>
      <c r="B80" s="276">
        <v>81</v>
      </c>
      <c r="C80" s="276"/>
      <c r="D80" s="278"/>
      <c r="E80" s="276"/>
    </row>
    <row r="81" spans="1:5" s="273" customFormat="1" ht="15.6" x14ac:dyDescent="0.25">
      <c r="A81" s="277" t="s">
        <v>117</v>
      </c>
      <c r="B81" s="273">
        <v>56</v>
      </c>
      <c r="C81" s="276"/>
      <c r="D81" s="278"/>
      <c r="E81" s="276"/>
    </row>
    <row r="82" spans="1:5" s="273" customFormat="1" ht="15.6" x14ac:dyDescent="0.25">
      <c r="A82" s="279" t="s">
        <v>6</v>
      </c>
      <c r="B82" s="276">
        <v>54</v>
      </c>
      <c r="C82" s="276"/>
      <c r="D82" s="278"/>
      <c r="E82" s="276"/>
    </row>
    <row r="83" spans="1:5" s="273" customFormat="1" ht="15.6" x14ac:dyDescent="0.25">
      <c r="A83" s="279" t="s">
        <v>89</v>
      </c>
      <c r="B83" s="276">
        <v>38</v>
      </c>
      <c r="C83" s="276"/>
      <c r="D83" s="278"/>
      <c r="E83" s="276"/>
    </row>
    <row r="84" spans="1:5" s="273" customFormat="1" ht="15.6" x14ac:dyDescent="0.25">
      <c r="A84" s="279" t="s">
        <v>223</v>
      </c>
      <c r="B84" s="276">
        <v>33</v>
      </c>
      <c r="C84" s="276"/>
      <c r="D84" s="278"/>
      <c r="E84" s="276"/>
    </row>
    <row r="85" spans="1:5" s="273" customFormat="1" ht="15.6" x14ac:dyDescent="0.25">
      <c r="A85" s="277" t="s">
        <v>93</v>
      </c>
      <c r="B85" s="273">
        <v>30</v>
      </c>
      <c r="C85" s="276"/>
      <c r="D85" s="278"/>
      <c r="E85" s="276"/>
    </row>
    <row r="86" spans="1:5" s="273" customFormat="1" ht="15.6" x14ac:dyDescent="0.25">
      <c r="A86" s="277" t="s">
        <v>91</v>
      </c>
      <c r="B86" s="273">
        <v>27</v>
      </c>
      <c r="C86" s="276"/>
      <c r="D86" s="278"/>
      <c r="E86" s="276"/>
    </row>
    <row r="87" spans="1:5" s="273" customFormat="1" ht="15.6" x14ac:dyDescent="0.25">
      <c r="A87" s="279" t="s">
        <v>110</v>
      </c>
      <c r="B87" s="276">
        <v>25</v>
      </c>
      <c r="C87" s="276"/>
      <c r="D87" s="278"/>
      <c r="E87" s="276"/>
    </row>
    <row r="88" spans="1:5" s="273" customFormat="1" ht="15.6" x14ac:dyDescent="0.25">
      <c r="A88" s="277" t="s">
        <v>122</v>
      </c>
      <c r="B88" s="273">
        <v>20</v>
      </c>
      <c r="C88" s="276"/>
      <c r="D88" s="278"/>
      <c r="E88" s="276"/>
    </row>
    <row r="89" spans="1:5" s="273" customFormat="1" ht="15.6" x14ac:dyDescent="0.25">
      <c r="A89" s="277" t="s">
        <v>94</v>
      </c>
      <c r="B89" s="273">
        <v>17</v>
      </c>
      <c r="C89" s="276"/>
      <c r="D89" s="278"/>
      <c r="E89" s="276"/>
    </row>
    <row r="90" spans="1:5" s="273" customFormat="1" ht="15.6" x14ac:dyDescent="0.25">
      <c r="A90" s="279" t="s">
        <v>95</v>
      </c>
      <c r="B90" s="276">
        <v>15</v>
      </c>
      <c r="C90" s="276"/>
      <c r="D90" s="278"/>
      <c r="E90" s="276"/>
    </row>
    <row r="91" spans="1:5" s="273" customFormat="1" ht="15.6" x14ac:dyDescent="0.25">
      <c r="A91" s="277" t="s">
        <v>97</v>
      </c>
      <c r="B91" s="273">
        <v>15</v>
      </c>
      <c r="C91" s="276"/>
      <c r="D91" s="278"/>
      <c r="E91" s="276"/>
    </row>
    <row r="92" spans="1:5" s="273" customFormat="1" ht="15.6" x14ac:dyDescent="0.25">
      <c r="A92" s="277" t="s">
        <v>102</v>
      </c>
      <c r="B92" s="273">
        <v>14</v>
      </c>
      <c r="C92" s="276"/>
      <c r="D92" s="278"/>
      <c r="E92" s="276"/>
    </row>
    <row r="93" spans="1:5" s="273" customFormat="1" ht="15.6" x14ac:dyDescent="0.25">
      <c r="A93" s="279" t="s">
        <v>87</v>
      </c>
      <c r="B93" s="276">
        <v>11</v>
      </c>
      <c r="C93" s="276"/>
      <c r="D93" s="278"/>
      <c r="E93" s="276"/>
    </row>
    <row r="94" spans="1:5" s="273" customFormat="1" ht="15.6" x14ac:dyDescent="0.25">
      <c r="A94" s="277" t="s">
        <v>96</v>
      </c>
      <c r="B94" s="273">
        <v>9</v>
      </c>
      <c r="C94" s="276"/>
      <c r="D94" s="278"/>
      <c r="E94" s="276"/>
    </row>
    <row r="95" spans="1:5" s="273" customFormat="1" ht="15.6" x14ac:dyDescent="0.25">
      <c r="A95" s="277" t="s">
        <v>225</v>
      </c>
      <c r="B95" s="273">
        <v>9</v>
      </c>
      <c r="C95" s="276"/>
      <c r="D95" s="278"/>
      <c r="E95" s="276"/>
    </row>
    <row r="96" spans="1:5" s="273" customFormat="1" ht="15.6" x14ac:dyDescent="0.25">
      <c r="A96" s="279" t="s">
        <v>90</v>
      </c>
      <c r="B96" s="276">
        <v>8</v>
      </c>
      <c r="C96" s="276"/>
      <c r="D96" s="278"/>
      <c r="E96" s="276"/>
    </row>
    <row r="97" spans="1:7" s="273" customFormat="1" ht="15.6" x14ac:dyDescent="0.25">
      <c r="A97" s="277" t="s">
        <v>125</v>
      </c>
      <c r="B97" s="273">
        <v>7</v>
      </c>
      <c r="C97" s="276"/>
      <c r="D97" s="278"/>
      <c r="E97" s="276"/>
    </row>
    <row r="98" spans="1:7" s="273" customFormat="1" ht="15.6" x14ac:dyDescent="0.25">
      <c r="A98" s="277" t="s">
        <v>101</v>
      </c>
      <c r="B98" s="273">
        <v>7</v>
      </c>
      <c r="C98" s="276"/>
      <c r="D98" s="278"/>
      <c r="E98" s="276"/>
    </row>
    <row r="99" spans="1:7" s="273" customFormat="1" ht="15.6" x14ac:dyDescent="0.25">
      <c r="A99" s="279" t="s">
        <v>88</v>
      </c>
      <c r="B99" s="276">
        <v>6</v>
      </c>
      <c r="C99" s="276"/>
      <c r="D99" s="278"/>
      <c r="E99" s="276"/>
    </row>
    <row r="100" spans="1:7" s="273" customFormat="1" ht="15.6" x14ac:dyDescent="0.25">
      <c r="A100" s="277" t="s">
        <v>118</v>
      </c>
      <c r="B100" s="273">
        <v>4</v>
      </c>
      <c r="C100" s="276"/>
      <c r="D100" s="278"/>
      <c r="E100" s="276"/>
    </row>
    <row r="101" spans="1:7" s="273" customFormat="1" ht="15.6" x14ac:dyDescent="0.25">
      <c r="A101" s="279" t="s">
        <v>222</v>
      </c>
      <c r="B101" s="276">
        <v>3</v>
      </c>
      <c r="C101" s="276"/>
      <c r="D101" s="278"/>
      <c r="E101" s="276"/>
    </row>
    <row r="102" spans="1:7" s="273" customFormat="1" ht="15.6" x14ac:dyDescent="0.25">
      <c r="A102" s="277" t="s">
        <v>127</v>
      </c>
      <c r="B102" s="273">
        <v>3</v>
      </c>
      <c r="C102" s="276"/>
      <c r="D102" s="278"/>
      <c r="E102" s="276"/>
    </row>
    <row r="103" spans="1:7" s="273" customFormat="1" ht="15.6" x14ac:dyDescent="0.25">
      <c r="A103" s="279" t="s">
        <v>332</v>
      </c>
      <c r="B103" s="276">
        <v>2</v>
      </c>
      <c r="C103" s="276"/>
      <c r="D103" s="278"/>
      <c r="E103" s="276"/>
    </row>
    <row r="104" spans="1:7" s="273" customFormat="1" ht="15.6" x14ac:dyDescent="0.25">
      <c r="A104" s="279" t="s">
        <v>114</v>
      </c>
      <c r="B104" s="276">
        <v>1</v>
      </c>
      <c r="C104" s="276"/>
      <c r="D104" s="278"/>
      <c r="E104" s="276"/>
    </row>
    <row r="105" spans="1:7" s="273" customFormat="1" ht="15.6" x14ac:dyDescent="0.25">
      <c r="A105" s="277" t="s">
        <v>115</v>
      </c>
      <c r="B105" s="273">
        <v>1</v>
      </c>
      <c r="C105" s="276"/>
      <c r="D105" s="278"/>
      <c r="E105" s="276"/>
    </row>
    <row r="106" spans="1:7" s="273" customFormat="1" ht="15.6" x14ac:dyDescent="0.25">
      <c r="A106" s="277" t="s">
        <v>1</v>
      </c>
      <c r="B106" s="273">
        <v>292</v>
      </c>
      <c r="E106" s="276"/>
      <c r="F106" s="278"/>
      <c r="G106" s="276"/>
    </row>
    <row r="107" spans="1:7" s="273" customFormat="1" ht="15.6" x14ac:dyDescent="0.25">
      <c r="A107" s="277"/>
      <c r="E107" s="276"/>
      <c r="F107" s="278"/>
      <c r="G107" s="276"/>
    </row>
    <row r="108" spans="1:7" s="273" customFormat="1" ht="15.6" x14ac:dyDescent="0.25">
      <c r="A108" s="277"/>
      <c r="E108" s="276"/>
      <c r="F108" s="278"/>
      <c r="G108" s="276"/>
    </row>
    <row r="109" spans="1:7" s="273" customFormat="1" ht="15.6" x14ac:dyDescent="0.25">
      <c r="A109" s="277"/>
      <c r="E109" s="276"/>
      <c r="F109" s="278"/>
      <c r="G109" s="276"/>
    </row>
    <row r="110" spans="1:7" s="273" customFormat="1" ht="15.6" x14ac:dyDescent="0.25">
      <c r="A110" s="277"/>
      <c r="E110" s="276"/>
      <c r="F110" s="278"/>
      <c r="G110" s="276"/>
    </row>
    <row r="111" spans="1:7" s="273" customFormat="1" ht="15.6" x14ac:dyDescent="0.25">
      <c r="A111" s="277"/>
      <c r="E111" s="276"/>
      <c r="F111" s="278"/>
      <c r="G111" s="276"/>
    </row>
    <row r="112" spans="1:7" s="273" customFormat="1" ht="15.6" x14ac:dyDescent="0.25">
      <c r="A112" s="277"/>
      <c r="E112" s="276"/>
      <c r="F112" s="278"/>
      <c r="G112" s="276"/>
    </row>
    <row r="113" ht="15.6" x14ac:dyDescent="0.25"/>
    <row r="114" ht="15.6" x14ac:dyDescent="0.25"/>
    <row r="115" ht="15.6" x14ac:dyDescent="0.25"/>
    <row r="116" ht="15.6" x14ac:dyDescent="0.25"/>
    <row r="117" ht="15.6" x14ac:dyDescent="0.25"/>
    <row r="118" ht="15.6" x14ac:dyDescent="0.25"/>
    <row r="119" ht="15.6" x14ac:dyDescent="0.25"/>
    <row r="120" ht="15.6" x14ac:dyDescent="0.25"/>
    <row r="121" ht="15.6" x14ac:dyDescent="0.25"/>
    <row r="122" ht="15.6" x14ac:dyDescent="0.25"/>
    <row r="123" ht="15.6" x14ac:dyDescent="0.25"/>
    <row r="124" ht="15.6" x14ac:dyDescent="0.25"/>
    <row r="125" ht="15.6" x14ac:dyDescent="0.25"/>
    <row r="126" ht="15.6" x14ac:dyDescent="0.25"/>
    <row r="127" ht="15.6" x14ac:dyDescent="0.25"/>
    <row r="128" ht="15.6" x14ac:dyDescent="0.25"/>
    <row r="129" ht="15.6" x14ac:dyDescent="0.25"/>
    <row r="130" ht="15.6" x14ac:dyDescent="0.25"/>
    <row r="131" ht="15.6" x14ac:dyDescent="0.25"/>
    <row r="132" ht="15.6" x14ac:dyDescent="0.25"/>
    <row r="133" ht="15.6" x14ac:dyDescent="0.25"/>
    <row r="134" ht="15.6" x14ac:dyDescent="0.25"/>
    <row r="135" ht="15.6" x14ac:dyDescent="0.25"/>
    <row r="136" ht="15.6" x14ac:dyDescent="0.25"/>
    <row r="137" ht="15.6" x14ac:dyDescent="0.25"/>
    <row r="138" ht="15.6" x14ac:dyDescent="0.25"/>
    <row r="139" ht="15.6" x14ac:dyDescent="0.25"/>
    <row r="140" ht="15.6" x14ac:dyDescent="0.25"/>
    <row r="141" ht="15.6" x14ac:dyDescent="0.25"/>
    <row r="142" ht="15.6" x14ac:dyDescent="0.25"/>
    <row r="143" ht="15.6" x14ac:dyDescent="0.25"/>
    <row r="144" ht="15.6" x14ac:dyDescent="0.25"/>
    <row r="145" ht="15.6" x14ac:dyDescent="0.25"/>
    <row r="146" ht="15.6" x14ac:dyDescent="0.25"/>
    <row r="147" ht="15.6" x14ac:dyDescent="0.25"/>
    <row r="148" ht="15.6" x14ac:dyDescent="0.25"/>
    <row r="149" ht="15.6" x14ac:dyDescent="0.25"/>
    <row r="150" ht="15.6" x14ac:dyDescent="0.25"/>
    <row r="151" ht="15.6" x14ac:dyDescent="0.25"/>
    <row r="152" ht="15.6" x14ac:dyDescent="0.25"/>
    <row r="153" ht="15.6" x14ac:dyDescent="0.25"/>
    <row r="154" ht="15.6" x14ac:dyDescent="0.25"/>
    <row r="155" ht="15.6" x14ac:dyDescent="0.25"/>
    <row r="156" ht="15.6" x14ac:dyDescent="0.25"/>
    <row r="157" ht="15.6" x14ac:dyDescent="0.25"/>
    <row r="158" ht="15.6" x14ac:dyDescent="0.25"/>
    <row r="159" ht="15.6" x14ac:dyDescent="0.25"/>
    <row r="160" ht="15.6" x14ac:dyDescent="0.25"/>
    <row r="161" ht="15.6" x14ac:dyDescent="0.25"/>
    <row r="162" ht="15.6" x14ac:dyDescent="0.25"/>
    <row r="163" ht="15.6" x14ac:dyDescent="0.25"/>
    <row r="164" ht="15.6" x14ac:dyDescent="0.25"/>
    <row r="165" ht="15.6" x14ac:dyDescent="0.25"/>
    <row r="166" ht="15.6" x14ac:dyDescent="0.25"/>
    <row r="167" ht="15.6" x14ac:dyDescent="0.25"/>
    <row r="168" ht="15.6" x14ac:dyDescent="0.25"/>
    <row r="169" ht="15.6" x14ac:dyDescent="0.25"/>
    <row r="170" ht="15.6" x14ac:dyDescent="0.25"/>
    <row r="171" ht="15.6" x14ac:dyDescent="0.25"/>
    <row r="172" ht="15.6" x14ac:dyDescent="0.25"/>
    <row r="173" ht="15.6" x14ac:dyDescent="0.25"/>
    <row r="174" ht="15.6" x14ac:dyDescent="0.25"/>
    <row r="175" ht="15.6" x14ac:dyDescent="0.25"/>
    <row r="176" ht="15.6" x14ac:dyDescent="0.25"/>
    <row r="177" ht="15.6" x14ac:dyDescent="0.25"/>
    <row r="178" ht="15.6" x14ac:dyDescent="0.25"/>
    <row r="179" ht="15.6" x14ac:dyDescent="0.25"/>
    <row r="180" ht="15.6" x14ac:dyDescent="0.25"/>
    <row r="181" ht="15.6" x14ac:dyDescent="0.25"/>
    <row r="182" ht="15.6" x14ac:dyDescent="0.25"/>
    <row r="183" ht="15.6" x14ac:dyDescent="0.25"/>
    <row r="184" ht="15.6" x14ac:dyDescent="0.25"/>
    <row r="185" ht="15.6" x14ac:dyDescent="0.25"/>
    <row r="186" ht="15.6" x14ac:dyDescent="0.25"/>
    <row r="187" ht="15.6" x14ac:dyDescent="0.25"/>
    <row r="188" ht="15.6" x14ac:dyDescent="0.25"/>
    <row r="189" ht="15.6" x14ac:dyDescent="0.25"/>
    <row r="190" ht="15.6" x14ac:dyDescent="0.25"/>
    <row r="191" ht="15.6" x14ac:dyDescent="0.25"/>
    <row r="192" ht="15.6" x14ac:dyDescent="0.25"/>
    <row r="193" ht="15.6" x14ac:dyDescent="0.25"/>
    <row r="194" ht="15.6" x14ac:dyDescent="0.25"/>
    <row r="195" ht="15.6" x14ac:dyDescent="0.25"/>
    <row r="196" ht="15.6" x14ac:dyDescent="0.25"/>
    <row r="197" ht="15.6" x14ac:dyDescent="0.25"/>
    <row r="198" ht="15.6" x14ac:dyDescent="0.25"/>
    <row r="199" ht="15.6" x14ac:dyDescent="0.25"/>
    <row r="200" ht="15.6" x14ac:dyDescent="0.25"/>
    <row r="201" ht="15.6" x14ac:dyDescent="0.25"/>
    <row r="202" ht="15.6" x14ac:dyDescent="0.25"/>
    <row r="203" ht="15.6" x14ac:dyDescent="0.25"/>
    <row r="204" ht="15.6" x14ac:dyDescent="0.25"/>
    <row r="205" ht="15.6" x14ac:dyDescent="0.25"/>
    <row r="206" ht="15.6" x14ac:dyDescent="0.25"/>
    <row r="207" ht="15.6" x14ac:dyDescent="0.25"/>
    <row r="208" ht="15.6" x14ac:dyDescent="0.25"/>
    <row r="209" ht="15.6" x14ac:dyDescent="0.25"/>
    <row r="210" ht="15.6" x14ac:dyDescent="0.25"/>
    <row r="211" ht="15.6" x14ac:dyDescent="0.25"/>
    <row r="212" ht="15.6" x14ac:dyDescent="0.25"/>
  </sheetData>
  <sortState xmlns:xlrd2="http://schemas.microsoft.com/office/spreadsheetml/2017/richdata2" ref="F9:G46">
    <sortCondition descending="1" ref="G9:G46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2025-04-08T15:05:31Z</cp:lastPrinted>
  <dcterms:created xsi:type="dcterms:W3CDTF">2005-11-30T15:13:05Z</dcterms:created>
  <dcterms:modified xsi:type="dcterms:W3CDTF">2025-04-08T15:06:27Z</dcterms:modified>
</cp:coreProperties>
</file>