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SAT\Boletín\15_Febrero 2025\1_Insumos\"/>
    </mc:Choice>
  </mc:AlternateContent>
  <xr:revisionPtr revIDLastSave="0" documentId="13_ncr:1_{6A03F1D1-3F28-4B1E-8130-8FC20BF2578D}" xr6:coauthVersionLast="47" xr6:coauthVersionMax="47" xr10:uidLastSave="{00000000-0000-0000-0000-000000000000}"/>
  <bookViews>
    <workbookView xWindow="-108" yWindow="-108" windowWidth="23256" windowHeight="12456" tabRatio="574" firstSheet="1" activeTab="2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_FilterDatabase" localSheetId="8" hidden="1">'C-71'!$A$68:$B$68</definedName>
    <definedName name="_xlnm.Print_Area" localSheetId="0">'C-1 A'!$B$1:$G$37</definedName>
    <definedName name="_xlnm.Print_Area" localSheetId="1">'C-1 B'!$B$1:$G$37</definedName>
    <definedName name="_xlnm.Print_Area" localSheetId="11">'C-10'!$A$1:$K$39</definedName>
    <definedName name="_xlnm.Print_Area" localSheetId="12">'C-11'!$A$1:$D$13</definedName>
    <definedName name="_xlnm.Print_Area" localSheetId="13">'C-12'!$A$1:$K$38</definedName>
    <definedName name="_xlnm.Print_Area" localSheetId="14">'C-13'!$A$1:$D$37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'C-5'!$A$1:$Q$57</definedName>
    <definedName name="_xlnm.Print_Area" localSheetId="6">'C-6'!$A$1:$D$46</definedName>
    <definedName name="_xlnm.Print_Area" localSheetId="7">'C-7'!$A$1:$D$57</definedName>
    <definedName name="_xlnm.Print_Area" localSheetId="8">'C-71'!$A$1:$D$62</definedName>
    <definedName name="_xlnm.Print_Area" localSheetId="9">'C-8'!$A$1:$D$50</definedName>
    <definedName name="_xlnm.Print_Area" localSheetId="10">'C-9'!$A$1:$E$32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1" l="1"/>
  <c r="D9" i="41"/>
  <c r="D12" i="41"/>
  <c r="D11" i="41"/>
  <c r="D9" i="39"/>
  <c r="H24" i="27"/>
  <c r="K16" i="26"/>
  <c r="F26" i="26"/>
  <c r="D19" i="3"/>
  <c r="D45" i="40"/>
  <c r="D38" i="37"/>
  <c r="D28" i="37"/>
  <c r="K17" i="27"/>
  <c r="K18" i="27"/>
  <c r="K9" i="26"/>
  <c r="K10" i="26"/>
  <c r="D43" i="40"/>
  <c r="D42" i="40"/>
  <c r="D17" i="37"/>
  <c r="D16" i="37"/>
  <c r="Q34" i="19"/>
  <c r="B60" i="18"/>
  <c r="C57" i="18" s="1"/>
  <c r="D10" i="39"/>
  <c r="K21" i="27"/>
  <c r="K23" i="26"/>
  <c r="D23" i="37"/>
  <c r="G24" i="27"/>
  <c r="F24" i="27"/>
  <c r="K13" i="27"/>
  <c r="G26" i="26"/>
  <c r="G23" i="17"/>
  <c r="D24" i="3"/>
  <c r="D23" i="3"/>
  <c r="D22" i="3"/>
  <c r="D47" i="40"/>
  <c r="D46" i="40"/>
  <c r="D44" i="40"/>
  <c r="B43" i="37"/>
  <c r="C51" i="18" l="1"/>
  <c r="C52" i="18"/>
  <c r="C50" i="18"/>
  <c r="C59" i="18"/>
  <c r="D36" i="37"/>
  <c r="D29" i="37"/>
  <c r="Q30" i="19"/>
  <c r="D13" i="41"/>
  <c r="I24" i="27"/>
  <c r="E24" i="27"/>
  <c r="K8" i="27"/>
  <c r="B26" i="26"/>
  <c r="K17" i="26"/>
  <c r="K22" i="26"/>
  <c r="K25" i="26"/>
  <c r="K8" i="26"/>
  <c r="K18" i="26"/>
  <c r="K14" i="26"/>
  <c r="I26" i="26"/>
  <c r="H26" i="26"/>
  <c r="G27" i="44"/>
  <c r="G26" i="44"/>
  <c r="G29" i="17"/>
  <c r="K10" i="27"/>
  <c r="B50" i="40"/>
  <c r="D39" i="37"/>
  <c r="D37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5" i="19"/>
  <c r="Q31" i="19"/>
  <c r="D26" i="26"/>
  <c r="C26" i="26"/>
  <c r="K13" i="26"/>
  <c r="E26" i="26"/>
  <c r="K15" i="26"/>
  <c r="D35" i="40"/>
  <c r="D27" i="37"/>
  <c r="C14" i="41"/>
  <c r="B14" i="41"/>
  <c r="D8" i="41"/>
  <c r="C11" i="39"/>
  <c r="B11" i="39"/>
  <c r="K23" i="27"/>
  <c r="K15" i="27"/>
  <c r="K11" i="26"/>
  <c r="K21" i="26"/>
  <c r="K20" i="26"/>
  <c r="K19" i="26"/>
  <c r="D12" i="9"/>
  <c r="H9" i="9" s="1"/>
  <c r="D10" i="9"/>
  <c r="H11" i="9" s="1"/>
  <c r="D9" i="9"/>
  <c r="H6" i="9" s="1"/>
  <c r="D25" i="3"/>
  <c r="D21" i="3"/>
  <c r="D18" i="3"/>
  <c r="F35" i="17"/>
  <c r="G10" i="17"/>
  <c r="D22" i="37"/>
  <c r="D8" i="43"/>
  <c r="G9" i="44"/>
  <c r="F35" i="44"/>
  <c r="E35" i="44"/>
  <c r="D35" i="44"/>
  <c r="C35" i="44"/>
  <c r="G33" i="44"/>
  <c r="G32" i="44"/>
  <c r="G31" i="44"/>
  <c r="G30" i="44"/>
  <c r="G29" i="44"/>
  <c r="G28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4" i="27"/>
  <c r="B24" i="27"/>
  <c r="J24" i="27"/>
  <c r="D24" i="27"/>
  <c r="K20" i="27"/>
  <c r="K19" i="27"/>
  <c r="D13" i="37"/>
  <c r="D20" i="8"/>
  <c r="C20" i="8"/>
  <c r="B20" i="8"/>
  <c r="G35" i="44" l="1"/>
  <c r="D14" i="41"/>
  <c r="E20" i="8"/>
  <c r="K12" i="27"/>
  <c r="K12" i="26"/>
  <c r="D26" i="3"/>
  <c r="D36" i="40"/>
  <c r="K22" i="27"/>
  <c r="D8" i="9"/>
  <c r="H8" i="9" s="1"/>
  <c r="D20" i="3"/>
  <c r="D21" i="37"/>
  <c r="B29" i="3"/>
  <c r="C29" i="3"/>
  <c r="D16" i="29"/>
  <c r="C53" i="18" l="1"/>
  <c r="C54" i="18"/>
  <c r="C55" i="18"/>
  <c r="C56" i="18"/>
  <c r="C58" i="18"/>
  <c r="C60" i="18"/>
  <c r="D16" i="3"/>
  <c r="D17" i="3"/>
  <c r="D27" i="3"/>
  <c r="E15" i="8"/>
  <c r="C43" i="37"/>
  <c r="E10" i="8"/>
  <c r="D8" i="37" l="1"/>
  <c r="D9" i="37"/>
  <c r="D10" i="37"/>
  <c r="D11" i="37"/>
  <c r="D12" i="37"/>
  <c r="D14" i="37"/>
  <c r="D15" i="37"/>
  <c r="D18" i="37"/>
  <c r="D19" i="37"/>
  <c r="D20" i="37"/>
  <c r="D24" i="37"/>
  <c r="D25" i="37"/>
  <c r="D26" i="37"/>
  <c r="D30" i="37"/>
  <c r="D31" i="37"/>
  <c r="D32" i="37"/>
  <c r="D33" i="37"/>
  <c r="D34" i="37"/>
  <c r="D35" i="37"/>
  <c r="D40" i="37"/>
  <c r="D41" i="37"/>
  <c r="D42" i="37"/>
  <c r="E9" i="8"/>
  <c r="E17" i="8"/>
  <c r="G14" i="17"/>
  <c r="G15" i="17"/>
  <c r="G18" i="17"/>
  <c r="G22" i="17"/>
  <c r="G24" i="17"/>
  <c r="G27" i="17"/>
  <c r="G33" i="17"/>
  <c r="G11" i="17"/>
  <c r="G13" i="17"/>
  <c r="G19" i="17"/>
  <c r="G21" i="17"/>
  <c r="G28" i="17"/>
  <c r="G30" i="17"/>
  <c r="G31" i="17"/>
  <c r="C35" i="17"/>
  <c r="G12" i="17"/>
  <c r="G16" i="17"/>
  <c r="G20" i="17"/>
  <c r="G25" i="17"/>
  <c r="D43" i="37" l="1"/>
  <c r="G26" i="17"/>
  <c r="G17" i="17"/>
  <c r="E35" i="17"/>
  <c r="G32" i="17"/>
  <c r="D35" i="17"/>
  <c r="G9" i="17"/>
  <c r="M10" i="38"/>
  <c r="N9" i="38"/>
  <c r="N8" i="38"/>
  <c r="K9" i="27"/>
  <c r="K11" i="27"/>
  <c r="K14" i="27"/>
  <c r="K16" i="27"/>
  <c r="J26" i="26"/>
  <c r="K24" i="26"/>
  <c r="K24" i="27" l="1"/>
  <c r="K26" i="26"/>
  <c r="G35" i="1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8" i="40" l="1"/>
  <c r="D41" i="40"/>
  <c r="D40" i="40"/>
  <c r="D39" i="40"/>
  <c r="D38" i="40"/>
  <c r="D37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50" i="40"/>
  <c r="K10" i="38" l="1"/>
  <c r="D13" i="9" l="1"/>
  <c r="H10" i="9" s="1"/>
  <c r="D11" i="9"/>
  <c r="H12" i="9" s="1"/>
  <c r="D8" i="39" l="1"/>
  <c r="D11" i="39" s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3" i="19" l="1"/>
  <c r="P43" i="19"/>
  <c r="I43" i="19"/>
  <c r="J43" i="19"/>
  <c r="O43" i="19"/>
  <c r="N43" i="19"/>
  <c r="G43" i="19"/>
  <c r="F43" i="19"/>
  <c r="M43" i="19"/>
  <c r="E43" i="19"/>
  <c r="L43" i="19"/>
  <c r="D43" i="19"/>
  <c r="K43" i="19"/>
  <c r="C43" i="19"/>
  <c r="B43" i="19"/>
  <c r="E11" i="8"/>
  <c r="E12" i="8"/>
  <c r="E13" i="8"/>
  <c r="E14" i="8"/>
  <c r="E18" i="8"/>
  <c r="E16" i="8"/>
  <c r="C25" i="18" l="1"/>
  <c r="D25" i="18"/>
  <c r="E25" i="18"/>
  <c r="F25" i="18" l="1"/>
  <c r="B62" i="18" s="1"/>
  <c r="D9" i="42"/>
  <c r="B63" i="18" l="1"/>
  <c r="B64" i="18"/>
  <c r="B65" i="18"/>
  <c r="Q33" i="19"/>
  <c r="C11" i="43" l="1"/>
  <c r="B11" i="43"/>
  <c r="D10" i="43"/>
  <c r="D9" i="43"/>
  <c r="D8" i="42"/>
  <c r="D11" i="42" s="1"/>
  <c r="C16" i="29"/>
  <c r="D14" i="9"/>
  <c r="H7" i="9" s="1"/>
  <c r="D9" i="40"/>
  <c r="D50" i="40" s="1"/>
  <c r="Q41" i="19"/>
  <c r="Q40" i="19"/>
  <c r="Q39" i="19"/>
  <c r="Q38" i="19"/>
  <c r="Q37" i="19"/>
  <c r="Q36" i="19"/>
  <c r="Q29" i="19"/>
  <c r="Q28" i="19"/>
  <c r="Q27" i="19"/>
  <c r="Q26" i="19"/>
  <c r="Q25" i="19"/>
  <c r="D11" i="43" l="1"/>
  <c r="D15" i="9"/>
  <c r="E12" i="9" s="1"/>
  <c r="E9" i="9"/>
  <c r="Q32" i="19"/>
  <c r="E8" i="9" l="1"/>
  <c r="G10" i="38"/>
  <c r="F10" i="38"/>
  <c r="E10" i="38"/>
  <c r="D10" i="38"/>
  <c r="C10" i="38"/>
  <c r="B10" i="38"/>
  <c r="B16" i="29"/>
  <c r="C15" i="9"/>
  <c r="D9" i="3"/>
  <c r="D29" i="3" s="1"/>
  <c r="G55" i="6"/>
  <c r="H55" i="6" s="1"/>
  <c r="H51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2" i="19"/>
  <c r="F9" i="18"/>
  <c r="H52" i="6" l="1"/>
  <c r="H50" i="6"/>
  <c r="H54" i="6"/>
  <c r="Q43" i="19"/>
  <c r="H53" i="6"/>
  <c r="B15" i="9"/>
  <c r="E14" i="9" l="1"/>
  <c r="E15" i="9"/>
  <c r="E11" i="9"/>
  <c r="E10" i="9"/>
  <c r="E13" i="9"/>
</calcChain>
</file>

<file path=xl/sharedStrings.xml><?xml version="1.0" encoding="utf-8"?>
<sst xmlns="http://schemas.openxmlformats.org/spreadsheetml/2006/main" count="717" uniqueCount="347">
  <si>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</si>
  <si>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</si>
  <si>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</si>
  <si>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</si>
  <si>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</si>
  <si>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</si>
  <si>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</si>
  <si>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</si>
  <si>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</si>
  <si>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</si>
  <si>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</si>
  <si>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</si>
  <si>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</si>
  <si>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</si>
  <si>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</si>
  <si>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</si>
  <si>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</si>
  <si>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</si>
  <si>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</si>
  <si>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</si>
  <si>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</si>
  <si>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</si>
  <si>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</si>
  <si>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</si>
  <si>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</si>
  <si>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</si>
  <si>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</si>
  <si>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</si>
  <si>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</si>
  <si>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</si>
  <si>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</si>
  <si>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</si>
  <si>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</si>
  <si>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</si>
  <si>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</si>
  <si>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</si>
  <si>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</si>
  <si>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</si>
  <si>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</si>
  <si>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</si>
  <si>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</si>
  <si>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</si>
  <si>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</si>
  <si>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</si>
  <si>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</si>
  <si>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</si>
  <si>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</si>
  <si>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</si>
  <si>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</si>
  <si>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</si>
  <si>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</si>
  <si>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</si>
  <si>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</si>
  <si>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</si>
  <si>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</si>
  <si>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</si>
  <si>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</si>
  <si>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</si>
  <si>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</si>
  <si>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</si>
  <si>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</si>
  <si>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</si>
  <si>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</si>
  <si>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</si>
  <si>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</si>
  <si>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</si>
  <si>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</si>
  <si>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</si>
  <si>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</si>
  <si>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</si>
  <si>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</si>
  <si>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</si>
  <si>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</si>
  <si>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</si>
  <si>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</si>
  <si>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</si>
  <si>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</si>
  <si>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</si>
  <si>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</si>
  <si>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</si>
  <si>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</si>
  <si>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</si>
  <si>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</si>
  <si>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</si>
  <si>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</si>
  <si>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</si>
  <si>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</si>
  <si>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</si>
  <si>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</si>
  <si>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</si>
  <si>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</si>
  <si>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</si>
  <si>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</si>
  <si>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</si>
  <si>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</si>
  <si>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</si>
  <si>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</si>
  <si>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</si>
  <si>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</si>
  <si>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</si>
  <si>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</si>
  <si>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</si>
  <si>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</si>
  <si>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</si>
  <si>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</si>
  <si>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</si>
  <si>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</si>
  <si>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</si>
  <si>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</si>
  <si>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</si>
  <si>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</si>
  <si>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</si>
  <si>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</si>
  <si>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</si>
  <si>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</si>
  <si>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</si>
  <si>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</si>
  <si>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</si>
  <si>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</si>
  <si>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</si>
  <si>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</si>
  <si>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</si>
  <si>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</si>
  <si>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</si>
  <si>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</si>
  <si>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</si>
  <si>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</si>
  <si>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</si>
  <si>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</si>
  <si>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</si>
  <si>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</si>
  <si>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</si>
  <si>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</si>
  <si>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</si>
  <si>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</si>
  <si>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</si>
  <si>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</si>
  <si>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</si>
  <si>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</si>
  <si>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</si>
  <si>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</si>
  <si>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</si>
  <si>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</si>
  <si>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</si>
  <si>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</si>
  <si>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</si>
  <si>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</si>
  <si>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</si>
  <si>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</si>
  <si>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</si>
  <si>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</si>
  <si>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</si>
  <si>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</si>
  <si>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</si>
  <si>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</si>
  <si>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</si>
  <si>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</si>
  <si>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</si>
  <si>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</si>
  <si>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</si>
  <si>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</si>
  <si>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</si>
  <si>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</si>
  <si>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</si>
  <si>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</si>
  <si>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</si>
  <si>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</si>
  <si>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</si>
  <si>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</si>
  <si>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</si>
  <si>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</si>
  <si>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</si>
  <si>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</si>
  <si>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</si>
  <si>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</si>
  <si>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</si>
  <si>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</si>
  <si>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</si>
  <si>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</si>
  <si>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</si>
  <si>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</si>
  <si>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</si>
  <si>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</si>
  <si>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</si>
  <si>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</si>
  <si>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</si>
  <si>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</si>
  <si>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</si>
  <si>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</si>
  <si>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</si>
  <si>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</si>
  <si>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</si>
  <si>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</si>
  <si>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</si>
  <si>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</si>
  <si>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</si>
  <si>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</si>
  <si>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</si>
  <si>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</si>
  <si>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</si>
  <si>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</si>
  <si>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</si>
  <si>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</si>
  <si>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</si>
  <si>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</si>
  <si>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</si>
  <si>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</si>
  <si>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</si>
  <si>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</si>
  <si>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</si>
  <si>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</si>
  <si>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</si>
  <si>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</si>
  <si>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</si>
  <si>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</si>
  <si>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</si>
  <si>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</si>
  <si>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</si>
  <si>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</si>
  <si>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</si>
  <si>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</si>
  <si>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</si>
  <si>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</si>
  <si>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</si>
  <si>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</si>
  <si>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</si>
  <si>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</si>
  <si>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</si>
  <si>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</si>
  <si>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</si>
  <si>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</si>
  <si>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</si>
  <si>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</si>
  <si>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</si>
  <si>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</si>
  <si>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</si>
  <si>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</si>
  <si>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</si>
  <si>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</si>
  <si>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</si>
  <si>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</si>
  <si>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</si>
  <si>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</si>
  <si>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</si>
  <si>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</si>
  <si>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</si>
  <si>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</si>
  <si>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</si>
  <si>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</si>
  <si>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</si>
  <si>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</si>
  <si>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</si>
  <si>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</si>
  <si>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</si>
  <si>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</si>
  <si>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</si>
  <si>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</si>
  <si>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</si>
  <si>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</si>
  <si>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</si>
  <si>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</si>
  <si>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</si>
  <si>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</si>
  <si>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</si>
  <si>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</si>
  <si>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</si>
  <si>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</si>
  <si>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</si>
  <si>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</si>
  <si>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</si>
  <si>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</si>
  <si>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</si>
  <si>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</si>
  <si>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</si>
  <si>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</si>
  <si>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</si>
  <si>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</si>
  <si>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</si>
  <si>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</si>
  <si>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PUNO</t>
  </si>
  <si>
    <t>TRABAJADOR INDEPENDIENTE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</si>
  <si>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</si>
  <si>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</si>
  <si>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</si>
  <si>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</si>
  <si>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</si>
  <si>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</si>
  <si>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</si>
  <si>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</si>
  <si>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</si>
  <si>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Total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</si>
  <si>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</si>
  <si>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</si>
  <si>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</si>
  <si>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</si>
  <si>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</si>
  <si>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</si>
  <si>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</si>
  <si>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</si>
  <si>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</si>
  <si>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</si>
  <si>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</si>
  <si>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</si>
  <si>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</si>
  <si>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</si>
  <si>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</si>
  <si>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</si>
  <si>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</si>
  <si>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</si>
  <si>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</si>
  <si>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</si>
  <si>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</si>
  <si>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MEDIOS DE TRANSPORTE POR VÍA FÉRREA</t>
  </si>
  <si>
    <t>INSTALACIONES ELÉCTRICAS,INCLUIDOS LOS MOTORES ELÉCTRICOS PERO CON EXCLUSIÓN DE LAS HERRAMIENTAS ELÉCTRICAS MANUALES</t>
  </si>
  <si>
    <t>RECIPIENTES DE PRESIÓN</t>
  </si>
  <si>
    <t>INTOXICACIONES POR PLAGUICIDAS</t>
  </si>
  <si>
    <t>MADRE DE DIOS</t>
  </si>
  <si>
    <t>SAN MARTIN</t>
  </si>
  <si>
    <t>EXPOSICIÓN A RADIACIONES IONIZANTES</t>
  </si>
  <si>
    <t>GENERADORES DE ENERGÍA, EXCEPTO MOTORES ELÉCTRICOS</t>
  </si>
  <si>
    <t>CHOQUE DE VEHÍCULOS DE TRABAJO</t>
  </si>
  <si>
    <t>2025</t>
  </si>
  <si>
    <t>ABC</t>
  </si>
  <si>
    <t>AB</t>
  </si>
  <si>
    <t>MÁQUINAS AGRÍCOLAS</t>
  </si>
  <si>
    <t>APARATO DIGESTIVO EN GENERAL</t>
  </si>
  <si>
    <t>FEBRERO  2025</t>
  </si>
  <si>
    <t>FEBRERO 2025</t>
  </si>
  <si>
    <t>RADIACIONES</t>
  </si>
  <si>
    <t>MEDIOS DE TRANSPORTE ACUÁTICO</t>
  </si>
  <si>
    <t>PLANTAS REFRIGERADORAS</t>
  </si>
  <si>
    <t>ÓRGANO, APARATO O SISTEMA AFECTADO POR SUSTANCIAS QUÍMICAS</t>
  </si>
  <si>
    <t>UBICACIONES MÚLTIPLES, COMPROMISO DE DOS O MAS ZONAS AFECTADAS</t>
  </si>
  <si>
    <t>ASFIXIA</t>
  </si>
  <si>
    <t>EFECTOS DE LAS RADIACIONES</t>
  </si>
  <si>
    <t>ATRAPAMIENTO SIN DAÑO (DENTRO, FUERA, ENTRE, DEBAJO)</t>
  </si>
  <si>
    <t>DERRUMBES (ZANJAS, TALUDES, CALZADURAS,EXCAVACIONES,DE TERRENOS EN GENERAL, ETC)</t>
  </si>
  <si>
    <t>DESASTRES DE ORIGEN NATURAL (SISMOS, FLUVIALES, PLUVIALES, TERRESTRE)</t>
  </si>
  <si>
    <t>DESPLOMES ESTRUCTURAS, INSTALACIONES, PRODUCTOS ALMACENADOS</t>
  </si>
  <si>
    <t>DESPRENDIMIENTO DE ROCAS</t>
  </si>
  <si>
    <t>INCURSIONES TERRORISTAS/ATENTADOS/SABOTAJES</t>
  </si>
  <si>
    <t>ENFERMEDADES PROFESIONALES CAUSADAS POR AGENTES FÍSICOS</t>
  </si>
  <si>
    <t>CONTUSIÓN DE OTRAS PARTES Y LAS NO ESPECIFICADAS DE LA PIERNA</t>
  </si>
  <si>
    <t>EFECTOS DEL RUIDO SOBRE EL OÍDO INTERNO</t>
  </si>
  <si>
    <t>ESPONDILOSIS, NO ESPECIFICADA</t>
  </si>
  <si>
    <t>HERIDA DE OTRAS PARTES DEL PIE</t>
  </si>
  <si>
    <t>INFECCIÓN POR MICOBACTERIA,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</si>
</sst>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7"/>
      <name val="Omnes Medium"/>
    </font>
    <font>
      <b/>
      <sz val="8"/>
      <color theme="0"/>
      <name val="Omnes"/>
    </font>
    <font>
      <sz val="8"/>
      <color theme="0"/>
      <name val="Omnes"/>
    </font>
    <font>
      <b/>
      <sz val="10"/>
      <color theme="0"/>
      <name val="Helvetica Condensed"/>
      <family val="2"/>
    </font>
    <font>
      <sz val="8"/>
      <color theme="0"/>
      <name val="Helvetica Condensed"/>
      <family val="2"/>
    </font>
    <font>
      <sz val="7"/>
      <color theme="0"/>
      <name val="Omnes Medium"/>
      <family val="3"/>
    </font>
    <font>
      <sz val="12"/>
      <color theme="0"/>
      <name val="Helvetica Condensed"/>
      <family val="2"/>
    </font>
    <font>
      <sz val="10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  <font>
      <b/>
      <sz val="10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5" fillId="0" borderId="0"/>
  </cellStyleXfs>
  <cellXfs count="35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6" fillId="0" borderId="0" xfId="10" applyFont="1"/>
    <xf numFmtId="0" fontId="76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/>
    </xf>
    <xf numFmtId="0" fontId="80" fillId="0" borderId="0" xfId="0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164" fontId="81" fillId="0" borderId="0" xfId="0" applyNumberFormat="1" applyFont="1" applyAlignment="1">
      <alignment vertical="center"/>
    </xf>
    <xf numFmtId="164" fontId="82" fillId="0" borderId="0" xfId="0" applyNumberFormat="1" applyFont="1" applyAlignment="1">
      <alignment vertical="center"/>
    </xf>
    <xf numFmtId="0" fontId="80" fillId="0" borderId="0" xfId="0" applyFont="1"/>
    <xf numFmtId="164" fontId="80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3" fillId="0" borderId="0" xfId="0" applyFont="1" applyAlignment="1">
      <alignment vertical="center"/>
    </xf>
    <xf numFmtId="164" fontId="80" fillId="0" borderId="0" xfId="0" applyNumberFormat="1" applyFont="1" applyAlignment="1">
      <alignment horizontal="left"/>
    </xf>
    <xf numFmtId="0" fontId="83" fillId="0" borderId="0" xfId="0" applyFont="1" applyAlignment="1">
      <alignment horizontal="center" vertical="top"/>
    </xf>
    <xf numFmtId="0" fontId="80" fillId="0" borderId="0" xfId="0" applyFont="1" applyAlignment="1">
      <alignment horizontal="left" vertical="center"/>
    </xf>
    <xf numFmtId="164" fontId="80" fillId="0" borderId="0" xfId="0" applyNumberFormat="1" applyFont="1" applyAlignment="1">
      <alignment horizontal="left" vertical="center"/>
    </xf>
    <xf numFmtId="0" fontId="80" fillId="0" borderId="0" xfId="8" applyFont="1" applyAlignment="1">
      <alignment vertical="center"/>
    </xf>
    <xf numFmtId="0" fontId="83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4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5" fillId="7" borderId="0" xfId="0" applyNumberFormat="1" applyFont="1" applyFill="1" applyAlignment="1">
      <alignment horizontal="center" vertical="center"/>
    </xf>
    <xf numFmtId="164" fontId="85" fillId="7" borderId="0" xfId="8" applyNumberFormat="1" applyFont="1" applyFill="1" applyAlignment="1">
      <alignment horizontal="right" vertical="center" wrapText="1" indent="4"/>
    </xf>
    <xf numFmtId="168" fontId="85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6" fillId="0" borderId="0" xfId="2" applyNumberFormat="1" applyFont="1" applyAlignment="1">
      <alignment horizontal="right" vertical="center" wrapText="1" indent="1"/>
    </xf>
    <xf numFmtId="164" fontId="87" fillId="0" borderId="0" xfId="2" applyNumberFormat="1" applyFont="1" applyAlignment="1">
      <alignment horizontal="right" vertical="center" wrapText="1" indent="2"/>
    </xf>
    <xf numFmtId="164" fontId="88" fillId="0" borderId="0" xfId="2" applyNumberFormat="1" applyFont="1" applyAlignment="1">
      <alignment horizontal="right" vertical="center" wrapText="1" indent="1"/>
    </xf>
    <xf numFmtId="164" fontId="89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0" fillId="8" borderId="0" xfId="0" applyFont="1" applyFill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167" fontId="93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0" fontId="94" fillId="4" borderId="0" xfId="0" applyFont="1" applyFill="1" applyAlignment="1">
      <alignment horizontal="left" vertical="center" wrapText="1" indent="1"/>
    </xf>
    <xf numFmtId="164" fontId="95" fillId="0" borderId="0" xfId="2" applyNumberFormat="1" applyFont="1" applyAlignment="1">
      <alignment horizontal="right" vertical="center" wrapText="1" indent="2"/>
    </xf>
    <xf numFmtId="164" fontId="84" fillId="0" borderId="0" xfId="2" applyNumberFormat="1" applyFont="1" applyAlignment="1">
      <alignment horizontal="right" vertical="center" wrapText="1" indent="1"/>
    </xf>
    <xf numFmtId="164" fontId="96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2"/>
    </xf>
    <xf numFmtId="164" fontId="97" fillId="8" borderId="0" xfId="0" applyNumberFormat="1" applyFont="1" applyFill="1" applyAlignment="1">
      <alignment vertical="center"/>
    </xf>
    <xf numFmtId="164" fontId="98" fillId="8" borderId="0" xfId="0" applyNumberFormat="1" applyFont="1" applyFill="1" applyAlignment="1">
      <alignment vertical="center"/>
    </xf>
    <xf numFmtId="164" fontId="98" fillId="8" borderId="0" xfId="2" applyNumberFormat="1" applyFont="1" applyFill="1" applyAlignment="1">
      <alignment vertical="center" wrapText="1"/>
    </xf>
    <xf numFmtId="0" fontId="98" fillId="8" borderId="0" xfId="6" applyFont="1" applyFill="1" applyAlignment="1">
      <alignment vertical="center"/>
    </xf>
    <xf numFmtId="10" fontId="98" fillId="8" borderId="0" xfId="1" applyNumberFormat="1" applyFont="1" applyFill="1" applyBorder="1" applyAlignment="1">
      <alignment vertical="center"/>
    </xf>
    <xf numFmtId="164" fontId="98" fillId="8" borderId="0" xfId="6" applyNumberFormat="1" applyFont="1" applyFill="1" applyAlignment="1">
      <alignment vertical="center"/>
    </xf>
    <xf numFmtId="0" fontId="97" fillId="8" borderId="0" xfId="0" applyFont="1" applyFill="1" applyAlignment="1">
      <alignment horizontal="center" vertical="center" wrapText="1"/>
    </xf>
    <xf numFmtId="164" fontId="89" fillId="0" borderId="0" xfId="0" applyNumberFormat="1" applyFont="1" applyAlignment="1">
      <alignment vertical="center"/>
    </xf>
    <xf numFmtId="164" fontId="99" fillId="0" borderId="0" xfId="0" applyNumberFormat="1" applyFont="1" applyAlignment="1">
      <alignment vertical="center"/>
    </xf>
    <xf numFmtId="0" fontId="100" fillId="8" borderId="0" xfId="0" applyFont="1" applyFill="1" applyAlignment="1">
      <alignment vertical="center"/>
    </xf>
    <xf numFmtId="0" fontId="101" fillId="8" borderId="0" xfId="0" applyFont="1" applyFill="1" applyAlignment="1">
      <alignment horizontal="left" vertical="center" indent="1"/>
    </xf>
    <xf numFmtId="0" fontId="89" fillId="0" borderId="0" xfId="0" applyFont="1" applyAlignment="1">
      <alignment vertical="center"/>
    </xf>
    <xf numFmtId="49" fontId="101" fillId="8" borderId="0" xfId="0" applyNumberFormat="1" applyFont="1" applyFill="1" applyAlignment="1">
      <alignment horizontal="left" vertical="center" wrapText="1" indent="1"/>
    </xf>
    <xf numFmtId="0" fontId="102" fillId="8" borderId="0" xfId="0" applyFont="1" applyFill="1" applyAlignment="1">
      <alignment vertical="center"/>
    </xf>
    <xf numFmtId="0" fontId="89" fillId="8" borderId="0" xfId="0" applyFont="1" applyFill="1" applyAlignment="1">
      <alignment vertical="top"/>
    </xf>
    <xf numFmtId="0" fontId="102" fillId="0" borderId="0" xfId="0" applyFont="1" applyAlignment="1">
      <alignment vertical="center"/>
    </xf>
    <xf numFmtId="0" fontId="89" fillId="8" borderId="0" xfId="0" applyFont="1" applyFill="1" applyAlignment="1">
      <alignment vertical="center"/>
    </xf>
    <xf numFmtId="164" fontId="103" fillId="0" borderId="0" xfId="0" applyNumberFormat="1" applyFont="1" applyAlignment="1">
      <alignment vertical="center"/>
    </xf>
    <xf numFmtId="164" fontId="104" fillId="0" borderId="0" xfId="0" applyNumberFormat="1" applyFont="1" applyAlignment="1">
      <alignment horizontal="left" vertical="center"/>
    </xf>
    <xf numFmtId="164" fontId="104" fillId="0" borderId="0" xfId="0" applyNumberFormat="1" applyFont="1" applyAlignment="1">
      <alignment vertical="center"/>
    </xf>
    <xf numFmtId="10" fontId="103" fillId="0" borderId="0" xfId="1" applyNumberFormat="1" applyFont="1" applyAlignment="1">
      <alignment vertical="center"/>
    </xf>
    <xf numFmtId="10" fontId="103" fillId="0" borderId="0" xfId="1" applyNumberFormat="1" applyFont="1" applyBorder="1" applyAlignment="1">
      <alignment vertical="center"/>
    </xf>
    <xf numFmtId="164" fontId="105" fillId="0" borderId="0" xfId="0" applyNumberFormat="1" applyFont="1" applyAlignment="1">
      <alignment horizontal="left" vertical="center"/>
    </xf>
    <xf numFmtId="164" fontId="105" fillId="0" borderId="0" xfId="0" applyNumberFormat="1" applyFont="1" applyAlignment="1">
      <alignment vertical="center"/>
    </xf>
    <xf numFmtId="164" fontId="106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1" fillId="0" borderId="0" xfId="0" quotePrefix="1" applyNumberFormat="1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164" fontId="80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0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79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49" fontId="80" fillId="0" borderId="0" xfId="0" quotePrefix="1" applyNumberFormat="1" applyFont="1" applyAlignment="1">
      <alignment horizontal="center" vertical="top" wrapText="1"/>
    </xf>
    <xf numFmtId="49" fontId="80" fillId="0" borderId="0" xfId="0" quotePrefix="1" applyNumberFormat="1" applyFont="1" applyAlignment="1">
      <alignment horizontal="center" vertical="top"/>
    </xf>
    <xf numFmtId="49" fontId="80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0" fillId="0" borderId="0" xfId="8" applyFont="1" applyAlignment="1">
      <alignment horizontal="center" vertical="center"/>
    </xf>
    <xf numFmtId="0" fontId="80" fillId="0" borderId="0" xfId="8" applyFont="1" applyAlignment="1">
      <alignment horizontal="center" vertical="center" wrapText="1"/>
    </xf>
    <xf numFmtId="49" fontId="80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FEBRERO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9648927230061097"/>
                  <c:y val="9.33597187343042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30463868189725"/>
                      <c:h val="0.182858061275740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23456298506038362"/>
                  <c:y val="4.191877876109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26442162632554"/>
                      <c:h val="0.191498415554063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44475800298651691"/>
                  <c:y val="-6.778684078352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5926354790212575"/>
                  <c:y val="0.115160421898543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16</c:v>
                </c:pt>
                <c:pt idx="1">
                  <c:v>3286</c:v>
                </c:pt>
                <c:pt idx="2">
                  <c:v>60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FEBRERO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7.8376900479289899E-2"/>
                  <c:y val="7.5302021274755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1884096591134"/>
                      <c:h val="0.1344770168874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1.9874750830901462E-2"/>
                  <c:y val="-2.4630531536060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06762738997122"/>
                      <c:h val="0.128751020764425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-0.12398140489852569"/>
                  <c:y val="-5.6745847090440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846131395"/>
                      <c:h val="0.21685886537055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8.1455386370203553E-2"/>
                  <c:y val="-0.1391974678661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869533724199486"/>
                      <c:h val="0.10601657709741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7.3463828751799604E-2"/>
                  <c:y val="-0.11098180720440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94024292154727"/>
                      <c:h val="8.49226455940678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8.3385999318069309E-2"/>
                  <c:y val="-3.36903221519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49497461963243"/>
                      <c:h val="0.1353660407820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3.3185449762799468E-2"/>
                  <c:y val="3.32223819198456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4250858846604"/>
                      <c:h val="0.203542148778599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8156685396565584E-2"/>
                  <c:y val="0.183383183104120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95175969741574"/>
                      <c:h val="0.14471644109424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8509044301"/>
                  <c:y val="0.17247575914144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17661154588"/>
                      <c:h val="0.1116125460251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09571155087632"/>
                  <c:y val="0.15465516062349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TRANSPORTES, ALMACENAM. Y COMUN. </c:v>
                </c:pt>
                <c:pt idx="4">
                  <c:v> CONSTRUCCIÓN </c:v>
                </c:pt>
                <c:pt idx="5">
                  <c:v> HOTELES Y RESTAURANTES </c:v>
                </c:pt>
                <c:pt idx="6">
                  <c:v> OTRAS ACT.,SERV.COM.,SOC.Y PER. </c:v>
                </c:pt>
                <c:pt idx="7">
                  <c:v> ADM.PÚBLICA, PLANES DE SEG.,SOC. </c:v>
                </c:pt>
                <c:pt idx="8">
                  <c:v> EXPLOTACIÓN DE MINAS Y CANTERAS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660</c:v>
                </c:pt>
                <c:pt idx="1">
                  <c:v>548</c:v>
                </c:pt>
                <c:pt idx="2">
                  <c:v>423</c:v>
                </c:pt>
                <c:pt idx="3">
                  <c:v>351</c:v>
                </c:pt>
                <c:pt idx="4">
                  <c:v>293</c:v>
                </c:pt>
                <c:pt idx="5">
                  <c:v>252</c:v>
                </c:pt>
                <c:pt idx="6">
                  <c:v>222</c:v>
                </c:pt>
                <c:pt idx="7">
                  <c:v>207</c:v>
                </c:pt>
                <c:pt idx="8">
                  <c:v>191</c:v>
                </c:pt>
                <c:pt idx="9" formatCode="_(* #,##0_);_(* \(#,##0\);_(* &quot;-&quot;_);_(@_)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FEBRERO 2025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5</c:v>
                </c:pt>
                <c:pt idx="1">
                  <c:v>1534</c:v>
                </c:pt>
                <c:pt idx="2">
                  <c:v>1</c:v>
                </c:pt>
                <c:pt idx="3">
                  <c:v>9</c:v>
                </c:pt>
                <c:pt idx="4">
                  <c:v>36</c:v>
                </c:pt>
                <c:pt idx="5">
                  <c:v>1026</c:v>
                </c:pt>
                <c:pt idx="6">
                  <c:v>62</c:v>
                </c:pt>
                <c:pt idx="7">
                  <c:v>127</c:v>
                </c:pt>
                <c:pt idx="8">
                  <c:v>4</c:v>
                </c:pt>
                <c:pt idx="9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FEBRERO 2025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22629364171872468"/>
                  <c:y val="-1.5262772835097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53993948897963"/>
                      <c:h val="0.11387586076218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0.10352838527877448"/>
                  <c:y val="-1.9835429108555386E-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47205158761926"/>
                      <c:h val="0.16576459569258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8.5099294330515649E-2"/>
                  <c:y val="-1.501707409730479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9405876695749"/>
                      <c:h val="0.136618189472293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4898280646562281"/>
                  <c:y val="3.478304694392080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46608160653015"/>
                      <c:h val="0.14586992345773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5342946109106875"/>
                  <c:y val="0.1060183175655277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1280659967944"/>
                      <c:h val="0.186108616863389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3.5532069526747638E-2"/>
                  <c:y val="7.41701497429886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3185134780094"/>
                      <c:h val="0.131519889004603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-9.5000037737217977E-2"/>
                  <c:y val="0.10026565676773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98844388999136"/>
                      <c:h val="0.1164985922010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0.14508304744347392"/>
                  <c:y val="5.0593635657304884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58806147810875"/>
                      <c:h val="0.17619079282002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7.5936363498993673E-2"/>
                  <c:y val="-0.1539756198068846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28463529848742"/>
                      <c:h val="0.16306514669154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8.1469626185690341E-2"/>
                  <c:y val="-0.1249157573438741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78953871920768"/>
                      <c:h val="0.140218932999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rnd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TOBILLO</c:v>
                </c:pt>
                <c:pt idx="3">
                  <c:v>RODILLA</c:v>
                </c:pt>
                <c:pt idx="4">
                  <c:v>UBICACIONES MÚLTIPLES, COMPROMISO DE DOS O MAS ZONAS AFECTADAS</c:v>
                </c:pt>
                <c:pt idx="5">
                  <c:v>MANO (CON EXCEPCIÓN DE LOS DEDOS SOLOS)</c:v>
                </c:pt>
                <c:pt idx="6">
                  <c:v>CABEZA, UBICACIONES MÚLTIPLES</c:v>
                </c:pt>
                <c:pt idx="7">
                  <c:v>REGIÓN LUMBOSACRA (COLUMNA VERTEBRAL Y MUSCULAR ADYACENTES)</c:v>
                </c:pt>
                <c:pt idx="8">
                  <c:v>PIERNA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526</c:v>
                </c:pt>
                <c:pt idx="1">
                  <c:v>275</c:v>
                </c:pt>
                <c:pt idx="2">
                  <c:v>206</c:v>
                </c:pt>
                <c:pt idx="3">
                  <c:v>205</c:v>
                </c:pt>
                <c:pt idx="4">
                  <c:v>189</c:v>
                </c:pt>
                <c:pt idx="5">
                  <c:v>176</c:v>
                </c:pt>
                <c:pt idx="6">
                  <c:v>172</c:v>
                </c:pt>
                <c:pt idx="7">
                  <c:v>166</c:v>
                </c:pt>
                <c:pt idx="8">
                  <c:v>144</c:v>
                </c:pt>
                <c:pt idx="9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FEBRERO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'C-8'!$A$8:$A$27</c:f>
              <c:strCache>
                <c:ptCount val="20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TRAUMATISMOS INTERNOS</c:v>
                </c:pt>
                <c:pt idx="5">
                  <c:v>HERIDAS CORTANTES</c:v>
                </c:pt>
                <c:pt idx="6">
                  <c:v>CUERPO EXTRAÑO EN OJOS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EFECTOS DE ELECTRICIDAD</c:v>
                </c:pt>
                <c:pt idx="16">
                  <c:v>ASFIXIA</c:v>
                </c:pt>
                <c:pt idx="17">
                  <c:v>INTOXICACIONES POR PLAGUICIDAS</c:v>
                </c:pt>
                <c:pt idx="18">
                  <c:v>EFECTOS DE LAS RADIACIONES</c:v>
                </c:pt>
                <c:pt idx="19">
                  <c:v>ESCORIACIONES</c:v>
                </c:pt>
              </c:strCache>
            </c:strRef>
          </c:cat>
          <c:val>
            <c:numRef>
              <c:f>'C-8'!$D$8:$D$27</c:f>
              <c:numCache>
                <c:formatCode>_(* #\ ##0_);_(* \(#\ ##0\);_(* "-"_);_(@_)</c:formatCode>
                <c:ptCount val="20"/>
                <c:pt idx="1">
                  <c:v>907</c:v>
                </c:pt>
                <c:pt idx="2">
                  <c:v>513</c:v>
                </c:pt>
                <c:pt idx="3">
                  <c:v>388</c:v>
                </c:pt>
                <c:pt idx="4">
                  <c:v>364</c:v>
                </c:pt>
                <c:pt idx="5">
                  <c:v>303</c:v>
                </c:pt>
                <c:pt idx="6">
                  <c:v>201</c:v>
                </c:pt>
                <c:pt idx="7">
                  <c:v>183</c:v>
                </c:pt>
                <c:pt idx="8">
                  <c:v>138</c:v>
                </c:pt>
                <c:pt idx="9">
                  <c:v>84</c:v>
                </c:pt>
                <c:pt idx="10">
                  <c:v>67</c:v>
                </c:pt>
                <c:pt idx="11">
                  <c:v>63</c:v>
                </c:pt>
                <c:pt idx="12">
                  <c:v>30</c:v>
                </c:pt>
                <c:pt idx="13">
                  <c:v>19</c:v>
                </c:pt>
                <c:pt idx="14">
                  <c:v>11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FEBRERO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674134864223752"/>
          <c:y val="1.974116913702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3.4791272445599208E-2"/>
                  <c:y val="-1.56830325040494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en-US" sz="400" b="0" i="0" u="none" strike="noStrike" kern="120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5478531261566131E-2"/>
                      <c:h val="0.117385077470822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4.2039475666602676E-2"/>
                  <c:y val="3.61649081454948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930712437027614E-2"/>
                      <c:h val="0.12256753370885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2.3070108562834424E-2"/>
                  <c:y val="9.669161849017952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7081034635348"/>
                      <c:h val="0.12184958689445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2.1715489628079801E-2"/>
                  <c:y val="8.35325570920102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649109039158609E-2"/>
                      <c:h val="0.14688028754991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-2.3540196095338788E-3"/>
                  <c:y val="-5.825298577407411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734442557960715E-2"/>
                      <c:h val="0.131322711061206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4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16</c:v>
                </c:pt>
                <c:pt idx="1">
                  <c:v>2753</c:v>
                </c:pt>
                <c:pt idx="2">
                  <c:v>1</c:v>
                </c:pt>
                <c:pt idx="3">
                  <c:v>196</c:v>
                </c:pt>
                <c:pt idx="4">
                  <c:v>7</c:v>
                </c:pt>
                <c:pt idx="5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FEBRERO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7.5949043315853365E-2"/>
                  <c:y val="-0.325931395042186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4199405665031"/>
                      <c:h val="0.14872707640915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8.3532201295650296E-2"/>
                  <c:y val="-0.164917597443761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85028272703044"/>
                      <c:h val="0.209925104804766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9.1239095117101696E-2"/>
                  <c:y val="-2.6673294033752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8809626990603"/>
                      <c:h val="0.18093297568596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278279844336177"/>
                  <c:y val="0.15376762657797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99965441299924"/>
                      <c:h val="0.176165356307592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4.4200332482035087E-2"/>
                  <c:y val="8.0650466972908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78064918062273"/>
                      <c:h val="0.174452614975805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9.2951358047700938E-2"/>
                  <c:y val="0.13193218229757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35665177932872"/>
                      <c:h val="0.11670206080340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4126911141448267"/>
                  <c:y val="0.11020316116645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64306535142283"/>
                      <c:h val="0.12644955070130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4.9384076832200474E-2"/>
                  <c:y val="-5.8773187772279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95472587827192"/>
                      <c:h val="0.15288421491625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22364874595883141"/>
                  <c:y val="-1.6541423181548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77321963524477E-2"/>
                      <c:h val="8.9722554957569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'C-13'!$A$7:$A$15</c:f>
              <c:strCache>
                <c:ptCount val="9"/>
                <c:pt idx="0">
                  <c:v>ATRAPAMIENTO SIN DAÑO (DENTRO, FUERA, ENTRE, DEBAJO)</c:v>
                </c:pt>
                <c:pt idx="1">
                  <c:v>CHOQUE DE VEHÍCULOS DE TRABAJO</c:v>
                </c:pt>
                <c:pt idx="2">
                  <c:v>DERRUMBES (ZANJAS, TALUDES, CALZADURAS,EXCAVACIONES,DE TERRENOS EN GENERAL, ETC)</c:v>
                </c:pt>
                <c:pt idx="3">
                  <c:v>DESASTRES DE ORIGEN NATURAL (SISMOS, FLUVIALES, PLUVIALES, TERRESTRE)</c:v>
                </c:pt>
                <c:pt idx="4">
                  <c:v>DESPLOMES ESTRUCTURAS, INSTALACIONES, PRODUCTOS ALMACENADOS</c:v>
                </c:pt>
                <c:pt idx="5">
                  <c:v>DESPRENDIMIENTO DE ROCAS</c:v>
                </c:pt>
                <c:pt idx="6">
                  <c:v>INCENDIOS</c:v>
                </c:pt>
                <c:pt idx="7">
                  <c:v>INCURSIONES TERRORISTAS/ATENTADOS/SABOTAJES</c:v>
                </c:pt>
                <c:pt idx="8">
                  <c:v>OTROS</c:v>
                </c:pt>
              </c:strCache>
            </c:strRef>
          </c:cat>
          <c:val>
            <c:numRef>
              <c:f>'C-13'!$B$7:$B$15</c:f>
              <c:numCache>
                <c:formatCode>_(* #,##0_);_(* \(#,##0\);_(* "-"_);_(@_)</c:formatCode>
                <c:ptCount val="9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870104</xdr:colOff>
      <xdr:row>50</xdr:row>
      <xdr:rowOff>88205</xdr:rowOff>
    </xdr:from>
    <xdr:to>
      <xdr:col>2</xdr:col>
      <xdr:colOff>36487</xdr:colOff>
      <xdr:row>58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30</xdr:row>
      <xdr:rowOff>76200</xdr:rowOff>
    </xdr:from>
    <xdr:to>
      <xdr:col>3</xdr:col>
      <xdr:colOff>379347</xdr:colOff>
      <xdr:row>46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281609</xdr:colOff>
      <xdr:row>16</xdr:row>
      <xdr:rowOff>126401</xdr:rowOff>
    </xdr:from>
    <xdr:to>
      <xdr:col>4</xdr:col>
      <xdr:colOff>372717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17</xdr:row>
      <xdr:rowOff>194960</xdr:rowOff>
    </xdr:from>
    <xdr:to>
      <xdr:col>3</xdr:col>
      <xdr:colOff>993913</xdr:colOff>
      <xdr:row>33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2"/>
  <sheetViews>
    <sheetView showGridLines="0" topLeftCell="A4" zoomScale="90" zoomScaleNormal="90" zoomScaleSheetLayoutView="110" workbookViewId="0">
      <selection activeCell="M30" sqref="M30"/>
    </sheetView>
  </sheetViews>
  <sheetFormatPr baseColWidth="10" defaultColWidth="11.44140625" defaultRowHeight="29.25" customHeight="1" x14ac:dyDescent="0.25"/>
  <cols>
    <col min="1" max="1" width="2.88671875" style="38" customWidth="1"/>
    <col min="2" max="2" width="19" style="38" customWidth="1"/>
    <col min="3" max="3" width="13.109375" style="38" customWidth="1"/>
    <col min="4" max="4" width="11.88671875" style="38" customWidth="1"/>
    <col min="5" max="5" width="12.109375" style="38" customWidth="1"/>
    <col min="6" max="6" width="15" style="38" customWidth="1"/>
    <col min="7" max="7" width="15.6640625" style="38" customWidth="1"/>
    <col min="8" max="8" width="2" style="38" customWidth="1"/>
    <col min="9" max="9" width="1.88671875" style="38" customWidth="1"/>
    <col min="10" max="10" width="7.44140625" style="38" customWidth="1"/>
    <col min="11" max="11" width="10.5546875" style="38" customWidth="1"/>
    <col min="12" max="12" width="11.6640625" style="38" bestFit="1" customWidth="1"/>
    <col min="13" max="13" width="5.109375" style="38" customWidth="1"/>
    <col min="14" max="17" width="6.6640625" style="38" customWidth="1"/>
    <col min="18" max="16384" width="11.44140625" style="38"/>
  </cols>
  <sheetData>
    <row r="1" spans="1:18" ht="13.5" customHeight="1" x14ac:dyDescent="0.25">
      <c r="A1" s="208"/>
      <c r="B1" s="285" t="s">
        <v>147</v>
      </c>
      <c r="C1" s="285"/>
      <c r="D1" s="285"/>
      <c r="E1" s="285"/>
      <c r="F1" s="285"/>
      <c r="G1" s="285"/>
      <c r="H1" s="208"/>
      <c r="I1" s="37"/>
    </row>
    <row r="2" spans="1:18" ht="13.5" customHeight="1" x14ac:dyDescent="0.25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5">
      <c r="A3" s="286" t="s">
        <v>295</v>
      </c>
      <c r="B3" s="286"/>
      <c r="C3" s="286"/>
      <c r="D3" s="286"/>
      <c r="E3" s="286"/>
      <c r="F3" s="286"/>
      <c r="G3" s="286"/>
      <c r="H3" s="286"/>
      <c r="I3" s="38"/>
      <c r="J3" s="38"/>
      <c r="K3" s="38"/>
      <c r="L3" s="38"/>
    </row>
    <row r="4" spans="1:18" s="39" customFormat="1" ht="13.5" customHeight="1" x14ac:dyDescent="0.25">
      <c r="A4" s="208"/>
      <c r="B4" s="289" t="s">
        <v>326</v>
      </c>
      <c r="C4" s="289"/>
      <c r="D4" s="289"/>
      <c r="E4" s="289"/>
      <c r="F4" s="289"/>
      <c r="G4" s="289"/>
      <c r="H4" s="209"/>
      <c r="I4" s="38"/>
      <c r="J4" s="38"/>
      <c r="K4" s="38"/>
      <c r="L4" s="38"/>
    </row>
    <row r="5" spans="1:18" s="39" customFormat="1" ht="13.5" customHeight="1" x14ac:dyDescent="0.25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5">
      <c r="B6" s="288" t="s">
        <v>162</v>
      </c>
      <c r="C6" s="287" t="s">
        <v>34</v>
      </c>
      <c r="D6" s="287"/>
      <c r="E6" s="287"/>
      <c r="F6" s="287"/>
      <c r="G6" s="288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5">
      <c r="B7" s="288"/>
      <c r="C7" s="53" t="s">
        <v>265</v>
      </c>
      <c r="D7" s="53" t="s">
        <v>29</v>
      </c>
      <c r="E7" s="53" t="s">
        <v>43</v>
      </c>
      <c r="F7" s="53" t="s">
        <v>31</v>
      </c>
      <c r="G7" s="288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5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5">
      <c r="B9" s="182" t="s">
        <v>311</v>
      </c>
      <c r="C9" s="195">
        <v>0</v>
      </c>
      <c r="D9" s="195">
        <v>1</v>
      </c>
      <c r="E9" s="195">
        <v>0</v>
      </c>
      <c r="F9" s="195">
        <v>0</v>
      </c>
      <c r="G9" s="198">
        <f t="shared" ref="G9:G33" si="0">SUM(C9:F9)</f>
        <v>1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5">
      <c r="B10" s="181" t="s">
        <v>296</v>
      </c>
      <c r="C10" s="195">
        <v>1</v>
      </c>
      <c r="D10" s="195">
        <v>103</v>
      </c>
      <c r="E10" s="195">
        <v>1</v>
      </c>
      <c r="F10" s="195">
        <v>0</v>
      </c>
      <c r="G10" s="198">
        <f t="shared" si="0"/>
        <v>105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5">
      <c r="B11" s="181" t="s">
        <v>297</v>
      </c>
      <c r="C11" s="195">
        <v>1</v>
      </c>
      <c r="D11" s="195">
        <v>2</v>
      </c>
      <c r="E11" s="195">
        <v>0</v>
      </c>
      <c r="F11" s="195">
        <v>0</v>
      </c>
      <c r="G11" s="198">
        <f t="shared" si="0"/>
        <v>3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5">
      <c r="B12" s="181" t="s">
        <v>298</v>
      </c>
      <c r="C12" s="195">
        <v>1</v>
      </c>
      <c r="D12" s="195">
        <v>275</v>
      </c>
      <c r="E12" s="195">
        <v>0</v>
      </c>
      <c r="F12" s="195">
        <v>2</v>
      </c>
      <c r="G12" s="198">
        <f t="shared" si="0"/>
        <v>278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5">
      <c r="B13" s="181" t="s">
        <v>299</v>
      </c>
      <c r="C13" s="195">
        <v>0</v>
      </c>
      <c r="D13" s="195">
        <v>2</v>
      </c>
      <c r="E13" s="195">
        <v>0</v>
      </c>
      <c r="F13" s="195">
        <v>0</v>
      </c>
      <c r="G13" s="198">
        <f t="shared" si="0"/>
        <v>2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5">
      <c r="B14" s="181" t="s">
        <v>300</v>
      </c>
      <c r="C14" s="195">
        <v>0</v>
      </c>
      <c r="D14" s="195">
        <v>7</v>
      </c>
      <c r="E14" s="195">
        <v>3</v>
      </c>
      <c r="F14" s="195">
        <v>0</v>
      </c>
      <c r="G14" s="198">
        <f t="shared" si="0"/>
        <v>10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5">
      <c r="B15" s="181" t="s">
        <v>301</v>
      </c>
      <c r="C15" s="195">
        <v>1</v>
      </c>
      <c r="D15" s="195">
        <v>231</v>
      </c>
      <c r="E15" s="195">
        <v>20</v>
      </c>
      <c r="F15" s="195">
        <v>0</v>
      </c>
      <c r="G15" s="198">
        <f t="shared" si="0"/>
        <v>252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5">
      <c r="B16" s="181" t="s">
        <v>302</v>
      </c>
      <c r="C16" s="195">
        <v>0</v>
      </c>
      <c r="D16" s="195">
        <v>18</v>
      </c>
      <c r="E16" s="195">
        <v>2</v>
      </c>
      <c r="F16" s="195">
        <v>0</v>
      </c>
      <c r="G16" s="198">
        <f t="shared" si="0"/>
        <v>20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5">
      <c r="B17" s="181" t="s">
        <v>303</v>
      </c>
      <c r="C17" s="195">
        <v>0</v>
      </c>
      <c r="D17" s="195">
        <v>8</v>
      </c>
      <c r="E17" s="195">
        <v>0</v>
      </c>
      <c r="F17" s="195">
        <v>0</v>
      </c>
      <c r="G17" s="198">
        <f t="shared" si="0"/>
        <v>8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5">
      <c r="B18" s="181" t="s">
        <v>304</v>
      </c>
      <c r="C18" s="195">
        <v>0</v>
      </c>
      <c r="D18" s="195">
        <v>6</v>
      </c>
      <c r="E18" s="195">
        <v>0</v>
      </c>
      <c r="F18" s="195">
        <v>0</v>
      </c>
      <c r="G18" s="198">
        <f t="shared" si="0"/>
        <v>6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5">
      <c r="B19" s="181" t="s">
        <v>305</v>
      </c>
      <c r="C19" s="195">
        <v>1</v>
      </c>
      <c r="D19" s="195">
        <v>14</v>
      </c>
      <c r="E19" s="195">
        <v>0</v>
      </c>
      <c r="F19" s="195">
        <v>0</v>
      </c>
      <c r="G19" s="198">
        <f t="shared" si="0"/>
        <v>15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5">
      <c r="B20" s="181" t="s">
        <v>306</v>
      </c>
      <c r="C20" s="195">
        <v>2</v>
      </c>
      <c r="D20" s="195">
        <v>43</v>
      </c>
      <c r="E20" s="195">
        <v>2</v>
      </c>
      <c r="F20" s="195">
        <v>0</v>
      </c>
      <c r="G20" s="198">
        <f t="shared" si="0"/>
        <v>47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5">
      <c r="B21" s="181" t="s">
        <v>307</v>
      </c>
      <c r="C21" s="195">
        <v>0</v>
      </c>
      <c r="D21" s="195">
        <v>28</v>
      </c>
      <c r="E21" s="195">
        <v>16</v>
      </c>
      <c r="F21" s="195">
        <v>0</v>
      </c>
      <c r="G21" s="198">
        <f t="shared" si="0"/>
        <v>44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5">
      <c r="B22" s="181" t="s">
        <v>308</v>
      </c>
      <c r="C22" s="195">
        <v>0</v>
      </c>
      <c r="D22" s="195">
        <v>10</v>
      </c>
      <c r="E22" s="195">
        <v>0</v>
      </c>
      <c r="F22" s="195">
        <v>0</v>
      </c>
      <c r="G22" s="198">
        <f t="shared" si="0"/>
        <v>10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5">
      <c r="B23" s="181" t="s">
        <v>309</v>
      </c>
      <c r="C23" s="195">
        <v>6</v>
      </c>
      <c r="D23" s="195">
        <v>2379</v>
      </c>
      <c r="E23" s="195">
        <v>12</v>
      </c>
      <c r="F23" s="195">
        <v>9</v>
      </c>
      <c r="G23" s="198">
        <f t="shared" ref="G23" si="1">SUM(C23:F23)</f>
        <v>2406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5">
      <c r="B24" s="181" t="s">
        <v>310</v>
      </c>
      <c r="C24" s="195">
        <v>0</v>
      </c>
      <c r="D24" s="195">
        <v>17</v>
      </c>
      <c r="E24" s="195">
        <v>0</v>
      </c>
      <c r="F24" s="195">
        <v>0</v>
      </c>
      <c r="G24" s="198">
        <f t="shared" si="0"/>
        <v>17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5">
      <c r="B25" s="181" t="s">
        <v>316</v>
      </c>
      <c r="C25" s="195">
        <v>1</v>
      </c>
      <c r="D25" s="195">
        <v>0</v>
      </c>
      <c r="E25" s="195">
        <v>0</v>
      </c>
      <c r="F25" s="195">
        <v>0</v>
      </c>
      <c r="G25" s="198">
        <f t="shared" si="0"/>
        <v>1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5">
      <c r="B26" s="181" t="s">
        <v>282</v>
      </c>
      <c r="C26" s="195">
        <v>0</v>
      </c>
      <c r="D26" s="195">
        <v>20</v>
      </c>
      <c r="E26" s="195">
        <v>0</v>
      </c>
      <c r="F26" s="195">
        <v>0</v>
      </c>
      <c r="G26" s="198">
        <f t="shared" si="0"/>
        <v>20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5">
      <c r="B27" s="181" t="s">
        <v>283</v>
      </c>
      <c r="C27" s="195">
        <v>1</v>
      </c>
      <c r="D27" s="195">
        <v>29</v>
      </c>
      <c r="E27" s="195">
        <v>1</v>
      </c>
      <c r="F27" s="195">
        <v>0</v>
      </c>
      <c r="G27" s="198">
        <f t="shared" si="0"/>
        <v>31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5">
      <c r="B28" s="181" t="s">
        <v>284</v>
      </c>
      <c r="C28" s="195">
        <v>1</v>
      </c>
      <c r="D28" s="195">
        <v>42</v>
      </c>
      <c r="E28" s="195">
        <v>2</v>
      </c>
      <c r="F28" s="195">
        <v>0</v>
      </c>
      <c r="G28" s="198">
        <f t="shared" si="0"/>
        <v>45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5">
      <c r="B29" s="181" t="s">
        <v>279</v>
      </c>
      <c r="C29" s="195">
        <v>0</v>
      </c>
      <c r="D29" s="195">
        <v>5</v>
      </c>
      <c r="E29" s="195">
        <v>1</v>
      </c>
      <c r="F29" s="195">
        <v>0</v>
      </c>
      <c r="G29" s="198">
        <f t="shared" ref="G29" si="2">SUM(C29:F29)</f>
        <v>6</v>
      </c>
      <c r="H29" s="37"/>
      <c r="J29" s="150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5">
      <c r="B30" s="181" t="s">
        <v>317</v>
      </c>
      <c r="C30" s="195">
        <v>0</v>
      </c>
      <c r="D30" s="195">
        <v>0</v>
      </c>
      <c r="E30" s="195">
        <v>0</v>
      </c>
      <c r="F30" s="195">
        <v>0</v>
      </c>
      <c r="G30" s="198">
        <f t="shared" si="0"/>
        <v>0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5">
      <c r="B31" s="181" t="s">
        <v>285</v>
      </c>
      <c r="C31" s="195">
        <v>0</v>
      </c>
      <c r="D31" s="195">
        <v>7</v>
      </c>
      <c r="E31" s="195">
        <v>0</v>
      </c>
      <c r="F31" s="195">
        <v>0</v>
      </c>
      <c r="G31" s="198">
        <f t="shared" si="0"/>
        <v>7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5">
      <c r="B32" s="181" t="s">
        <v>287</v>
      </c>
      <c r="C32" s="195">
        <v>0</v>
      </c>
      <c r="D32" s="195">
        <v>5</v>
      </c>
      <c r="E32" s="195">
        <v>0</v>
      </c>
      <c r="F32" s="195">
        <v>0</v>
      </c>
      <c r="G32" s="198">
        <f t="shared" si="0"/>
        <v>5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5">
      <c r="B33" s="181" t="s">
        <v>286</v>
      </c>
      <c r="C33" s="195">
        <v>0</v>
      </c>
      <c r="D33" s="195">
        <v>34</v>
      </c>
      <c r="E33" s="195">
        <v>0</v>
      </c>
      <c r="F33" s="195">
        <v>0</v>
      </c>
      <c r="G33" s="198">
        <f t="shared" si="0"/>
        <v>34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5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5">
      <c r="B35" s="86" t="s">
        <v>0</v>
      </c>
      <c r="C35" s="196">
        <f>SUM(C9:C33)</f>
        <v>16</v>
      </c>
      <c r="D35" s="196">
        <f>SUM(D9:D33)</f>
        <v>3286</v>
      </c>
      <c r="E35" s="196">
        <f>SUM(E9:E33)</f>
        <v>60</v>
      </c>
      <c r="F35" s="196">
        <f>SUM(F9:F33)</f>
        <v>11</v>
      </c>
      <c r="G35" s="196">
        <f>SUM(G9:G33)</f>
        <v>3373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5">
      <c r="B36" s="50" t="s">
        <v>269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0.5" customHeight="1" x14ac:dyDescent="0.25">
      <c r="B37" s="50" t="s">
        <v>243</v>
      </c>
      <c r="J37" s="147"/>
      <c r="K37" s="147"/>
      <c r="L37" s="147"/>
      <c r="M37" s="147"/>
      <c r="N37" s="147"/>
    </row>
    <row r="38" spans="2:18" ht="15.6" x14ac:dyDescent="0.25">
      <c r="C38" s="42"/>
      <c r="D38" s="42"/>
      <c r="E38" s="171"/>
      <c r="K38" s="147"/>
    </row>
    <row r="39" spans="2:18" s="235" customFormat="1" ht="15.6" x14ac:dyDescent="0.25">
      <c r="D39" s="236"/>
      <c r="K39" s="237"/>
    </row>
    <row r="40" spans="2:18" s="235" customFormat="1" ht="15.6" x14ac:dyDescent="0.25">
      <c r="E40" s="237"/>
      <c r="K40" s="237"/>
    </row>
    <row r="41" spans="2:18" s="235" customFormat="1" ht="29.25" customHeight="1" x14ac:dyDescent="0.25">
      <c r="D41" s="238"/>
    </row>
    <row r="42" spans="2:18" s="235" customFormat="1" ht="29.25" customHeight="1" x14ac:dyDescent="0.25"/>
  </sheetData>
  <sortState xmlns:xlrd2="http://schemas.microsoft.com/office/spreadsheetml/2017/richdata2" ref="B9:G34">
    <sortCondition ref="B8:B34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0"/>
  <sheetViews>
    <sheetView showGridLines="0" topLeftCell="A19" zoomScale="90" zoomScaleNormal="90" zoomScaleSheetLayoutView="115" workbookViewId="0">
      <selection activeCell="F61" sqref="F61"/>
    </sheetView>
  </sheetViews>
  <sheetFormatPr baseColWidth="10" defaultColWidth="11.44140625" defaultRowHeight="18.600000000000001" x14ac:dyDescent="0.25"/>
  <cols>
    <col min="1" max="1" width="48.5546875" style="70" customWidth="1"/>
    <col min="2" max="3" width="16.109375" style="65" customWidth="1"/>
    <col min="4" max="4" width="10.5546875" style="65" customWidth="1"/>
    <col min="5" max="5" width="11" style="65" customWidth="1"/>
    <col min="6" max="6" width="17.88671875" style="65" customWidth="1"/>
    <col min="7" max="7" width="32.5546875" style="65" customWidth="1"/>
    <col min="8" max="16384" width="11.44140625" style="65"/>
  </cols>
  <sheetData>
    <row r="1" spans="1:4" s="68" customFormat="1" x14ac:dyDescent="0.25">
      <c r="A1" s="285" t="s">
        <v>144</v>
      </c>
      <c r="B1" s="285"/>
      <c r="C1" s="285"/>
      <c r="D1" s="285"/>
    </row>
    <row r="2" spans="1:4" ht="16.2" x14ac:dyDescent="0.25">
      <c r="A2" s="220" t="s">
        <v>82</v>
      </c>
      <c r="B2" s="217"/>
      <c r="C2" s="217"/>
      <c r="D2" s="217"/>
    </row>
    <row r="3" spans="1:4" s="68" customFormat="1" ht="31.5" customHeight="1" x14ac:dyDescent="0.25">
      <c r="A3" s="286" t="s">
        <v>262</v>
      </c>
      <c r="B3" s="286"/>
      <c r="C3" s="286"/>
      <c r="D3" s="286"/>
    </row>
    <row r="4" spans="1:4" s="68" customFormat="1" x14ac:dyDescent="0.25">
      <c r="A4" s="289" t="s">
        <v>327</v>
      </c>
      <c r="B4" s="286"/>
      <c r="C4" s="286"/>
      <c r="D4" s="286"/>
    </row>
    <row r="5" spans="1:4" s="68" customFormat="1" ht="7.5" customHeight="1" x14ac:dyDescent="0.25">
      <c r="A5" s="327"/>
      <c r="B5" s="328"/>
      <c r="C5" s="328"/>
      <c r="D5" s="328"/>
    </row>
    <row r="6" spans="1:4" s="68" customFormat="1" ht="18.75" customHeight="1" x14ac:dyDescent="0.25">
      <c r="A6" s="296" t="s">
        <v>33</v>
      </c>
      <c r="B6" s="295" t="s">
        <v>81</v>
      </c>
      <c r="C6" s="295"/>
      <c r="D6" s="296" t="s">
        <v>0</v>
      </c>
    </row>
    <row r="7" spans="1:4" s="68" customFormat="1" ht="18.75" customHeight="1" x14ac:dyDescent="0.25">
      <c r="A7" s="296"/>
      <c r="B7" s="55" t="s">
        <v>79</v>
      </c>
      <c r="C7" s="55" t="s">
        <v>80</v>
      </c>
      <c r="D7" s="296"/>
    </row>
    <row r="8" spans="1:4" ht="6" customHeight="1" x14ac:dyDescent="0.25">
      <c r="A8" s="88"/>
      <c r="B8" s="84"/>
      <c r="C8" s="84"/>
      <c r="D8" s="142"/>
    </row>
    <row r="9" spans="1:4" ht="10.5" customHeight="1" x14ac:dyDescent="0.25">
      <c r="A9" s="88" t="s">
        <v>24</v>
      </c>
      <c r="B9" s="183">
        <v>672</v>
      </c>
      <c r="C9" s="183">
        <v>235</v>
      </c>
      <c r="D9" s="198">
        <f t="shared" ref="D9:D27" si="0">SUM(B9:C9)</f>
        <v>907</v>
      </c>
    </row>
    <row r="10" spans="1:4" ht="10.5" customHeight="1" x14ac:dyDescent="0.25">
      <c r="A10" s="88" t="s">
        <v>1</v>
      </c>
      <c r="B10" s="183">
        <v>396</v>
      </c>
      <c r="C10" s="183">
        <v>117</v>
      </c>
      <c r="D10" s="198">
        <f t="shared" si="0"/>
        <v>513</v>
      </c>
    </row>
    <row r="11" spans="1:4" ht="10.5" customHeight="1" x14ac:dyDescent="0.25">
      <c r="A11" s="88" t="s">
        <v>227</v>
      </c>
      <c r="B11" s="183">
        <v>290</v>
      </c>
      <c r="C11" s="183">
        <v>98</v>
      </c>
      <c r="D11" s="198">
        <f t="shared" si="0"/>
        <v>388</v>
      </c>
    </row>
    <row r="12" spans="1:4" ht="10.5" customHeight="1" x14ac:dyDescent="0.25">
      <c r="A12" s="88" t="s">
        <v>12</v>
      </c>
      <c r="B12" s="183">
        <v>280</v>
      </c>
      <c r="C12" s="183">
        <v>84</v>
      </c>
      <c r="D12" s="198">
        <f t="shared" si="0"/>
        <v>364</v>
      </c>
    </row>
    <row r="13" spans="1:4" ht="10.5" customHeight="1" x14ac:dyDescent="0.25">
      <c r="A13" s="88" t="s">
        <v>11</v>
      </c>
      <c r="B13" s="183">
        <v>259</v>
      </c>
      <c r="C13" s="183">
        <v>44</v>
      </c>
      <c r="D13" s="198">
        <f t="shared" si="0"/>
        <v>303</v>
      </c>
    </row>
    <row r="14" spans="1:4" ht="10.5" customHeight="1" x14ac:dyDescent="0.25">
      <c r="A14" s="88" t="s">
        <v>26</v>
      </c>
      <c r="B14" s="183">
        <v>183</v>
      </c>
      <c r="C14" s="183">
        <v>18</v>
      </c>
      <c r="D14" s="198">
        <f t="shared" si="0"/>
        <v>201</v>
      </c>
    </row>
    <row r="15" spans="1:4" ht="10.5" customHeight="1" x14ac:dyDescent="0.25">
      <c r="A15" s="88" t="s">
        <v>25</v>
      </c>
      <c r="B15" s="183">
        <v>161</v>
      </c>
      <c r="C15" s="183">
        <v>22</v>
      </c>
      <c r="D15" s="198">
        <f t="shared" si="0"/>
        <v>183</v>
      </c>
    </row>
    <row r="16" spans="1:4" ht="10.5" customHeight="1" x14ac:dyDescent="0.25">
      <c r="A16" s="88" t="s">
        <v>13</v>
      </c>
      <c r="B16" s="183">
        <v>92</v>
      </c>
      <c r="C16" s="183">
        <v>46</v>
      </c>
      <c r="D16" s="198">
        <f t="shared" si="0"/>
        <v>138</v>
      </c>
    </row>
    <row r="17" spans="1:9" ht="10.5" customHeight="1" x14ac:dyDescent="0.25">
      <c r="A17" s="88" t="s">
        <v>246</v>
      </c>
      <c r="B17" s="183">
        <v>74</v>
      </c>
      <c r="C17" s="183">
        <v>10</v>
      </c>
      <c r="D17" s="198">
        <f t="shared" si="0"/>
        <v>84</v>
      </c>
    </row>
    <row r="18" spans="1:9" ht="10.5" customHeight="1" x14ac:dyDescent="0.25">
      <c r="A18" s="88" t="s">
        <v>14</v>
      </c>
      <c r="B18" s="183">
        <v>36</v>
      </c>
      <c r="C18" s="183">
        <v>31</v>
      </c>
      <c r="D18" s="198">
        <f t="shared" si="0"/>
        <v>67</v>
      </c>
    </row>
    <row r="19" spans="1:9" ht="10.5" customHeight="1" x14ac:dyDescent="0.25">
      <c r="A19" s="88" t="s">
        <v>36</v>
      </c>
      <c r="B19" s="183">
        <v>56</v>
      </c>
      <c r="C19" s="183">
        <v>7</v>
      </c>
      <c r="D19" s="198">
        <f t="shared" ref="D19" si="1">SUM(B19:C19)</f>
        <v>63</v>
      </c>
    </row>
    <row r="20" spans="1:9" ht="10.5" customHeight="1" x14ac:dyDescent="0.25">
      <c r="A20" s="88" t="s">
        <v>98</v>
      </c>
      <c r="B20" s="183">
        <v>22</v>
      </c>
      <c r="C20" s="183">
        <v>8</v>
      </c>
      <c r="D20" s="198">
        <f t="shared" si="0"/>
        <v>30</v>
      </c>
    </row>
    <row r="21" spans="1:9" ht="10.5" customHeight="1" x14ac:dyDescent="0.25">
      <c r="A21" s="88" t="s">
        <v>37</v>
      </c>
      <c r="B21" s="183">
        <v>16</v>
      </c>
      <c r="C21" s="183">
        <v>3</v>
      </c>
      <c r="D21" s="198">
        <f t="shared" si="0"/>
        <v>19</v>
      </c>
    </row>
    <row r="22" spans="1:9" ht="10.5" customHeight="1" x14ac:dyDescent="0.25">
      <c r="A22" s="88" t="s">
        <v>226</v>
      </c>
      <c r="B22" s="183">
        <v>8</v>
      </c>
      <c r="C22" s="183">
        <v>3</v>
      </c>
      <c r="D22" s="198">
        <f t="shared" ref="D22:D24" si="2">SUM(B22:C22)</f>
        <v>11</v>
      </c>
    </row>
    <row r="23" spans="1:9" ht="10.5" customHeight="1" x14ac:dyDescent="0.25">
      <c r="A23" s="88" t="s">
        <v>158</v>
      </c>
      <c r="B23" s="183">
        <v>5</v>
      </c>
      <c r="C23" s="183">
        <v>2</v>
      </c>
      <c r="D23" s="198">
        <f t="shared" si="2"/>
        <v>7</v>
      </c>
    </row>
    <row r="24" spans="1:9" ht="10.5" customHeight="1" x14ac:dyDescent="0.25">
      <c r="A24" s="88" t="s">
        <v>333</v>
      </c>
      <c r="B24" s="183">
        <v>2</v>
      </c>
      <c r="C24" s="183">
        <v>1</v>
      </c>
      <c r="D24" s="198">
        <f t="shared" si="2"/>
        <v>3</v>
      </c>
    </row>
    <row r="25" spans="1:9" ht="10.5" customHeight="1" x14ac:dyDescent="0.25">
      <c r="A25" s="88" t="s">
        <v>315</v>
      </c>
      <c r="B25" s="183">
        <v>0</v>
      </c>
      <c r="C25" s="183">
        <v>3</v>
      </c>
      <c r="D25" s="198">
        <f t="shared" si="0"/>
        <v>3</v>
      </c>
    </row>
    <row r="26" spans="1:9" ht="10.5" customHeight="1" x14ac:dyDescent="0.25">
      <c r="A26" s="88" t="s">
        <v>334</v>
      </c>
      <c r="B26" s="183">
        <v>1</v>
      </c>
      <c r="C26" s="183">
        <v>0</v>
      </c>
      <c r="D26" s="198">
        <f t="shared" si="0"/>
        <v>1</v>
      </c>
    </row>
    <row r="27" spans="1:9" ht="10.5" customHeight="1" x14ac:dyDescent="0.25">
      <c r="A27" s="88" t="s">
        <v>259</v>
      </c>
      <c r="B27" s="183">
        <v>0</v>
      </c>
      <c r="C27" s="183">
        <v>1</v>
      </c>
      <c r="D27" s="198">
        <f t="shared" si="0"/>
        <v>1</v>
      </c>
    </row>
    <row r="28" spans="1:9" ht="6" customHeight="1" x14ac:dyDescent="0.25">
      <c r="A28" s="88"/>
      <c r="B28" s="84"/>
      <c r="C28" s="84"/>
      <c r="D28" s="142"/>
    </row>
    <row r="29" spans="1:9" ht="18" customHeight="1" x14ac:dyDescent="0.25">
      <c r="A29" s="86" t="s">
        <v>0</v>
      </c>
      <c r="B29" s="185">
        <f>SUM(B9:B27)</f>
        <v>2553</v>
      </c>
      <c r="C29" s="185">
        <f>SUM(C9:C27)</f>
        <v>733</v>
      </c>
      <c r="D29" s="196">
        <f>SUM(D8:D27)</f>
        <v>3286</v>
      </c>
    </row>
    <row r="30" spans="1:9" ht="18" customHeight="1" x14ac:dyDescent="0.3">
      <c r="B30" s="89"/>
      <c r="C30" s="89"/>
      <c r="D30" s="89"/>
    </row>
    <row r="31" spans="1:9" ht="34.5" customHeight="1" x14ac:dyDescent="0.25">
      <c r="G31" s="68"/>
      <c r="H31" s="68"/>
      <c r="I31" s="68"/>
    </row>
    <row r="32" spans="1:9" ht="33" customHeight="1" x14ac:dyDescent="0.25">
      <c r="F32" s="68"/>
      <c r="G32" s="166"/>
      <c r="H32" s="57"/>
      <c r="I32" s="68"/>
    </row>
    <row r="33" spans="1:9" ht="16.5" customHeight="1" x14ac:dyDescent="0.25">
      <c r="G33" s="166"/>
      <c r="H33" s="167"/>
    </row>
    <row r="34" spans="1:9" ht="18" customHeight="1" x14ac:dyDescent="0.25">
      <c r="F34" s="68"/>
      <c r="H34" s="57"/>
      <c r="I34" s="68"/>
    </row>
    <row r="35" spans="1:9" ht="18" customHeight="1" x14ac:dyDescent="0.25">
      <c r="F35" s="68"/>
      <c r="G35" s="166"/>
      <c r="H35" s="57"/>
      <c r="I35" s="68"/>
    </row>
    <row r="36" spans="1:9" ht="18" customHeight="1" x14ac:dyDescent="0.25">
      <c r="F36" s="68"/>
      <c r="G36" s="166"/>
      <c r="H36" s="167"/>
      <c r="I36" s="68"/>
    </row>
    <row r="37" spans="1:9" ht="18" customHeight="1" x14ac:dyDescent="0.25">
      <c r="F37" s="68"/>
      <c r="G37" s="166"/>
      <c r="H37" s="167"/>
      <c r="I37" s="68"/>
    </row>
    <row r="38" spans="1:9" ht="18" customHeight="1" x14ac:dyDescent="0.25">
      <c r="F38" s="68"/>
      <c r="H38" s="57"/>
      <c r="I38" s="68"/>
    </row>
    <row r="39" spans="1:9" ht="18" customHeight="1" x14ac:dyDescent="0.25"/>
    <row r="40" spans="1:9" ht="18" customHeight="1" x14ac:dyDescent="0.25">
      <c r="H40" s="57"/>
    </row>
    <row r="41" spans="1:9" ht="18" customHeight="1" x14ac:dyDescent="0.25">
      <c r="G41" s="166"/>
      <c r="H41" s="167"/>
    </row>
    <row r="42" spans="1:9" ht="18" customHeight="1" x14ac:dyDescent="0.25"/>
    <row r="43" spans="1:9" ht="18" customHeight="1" x14ac:dyDescent="0.25"/>
    <row r="44" spans="1:9" ht="18" customHeight="1" x14ac:dyDescent="0.25">
      <c r="G44" s="166"/>
      <c r="H44" s="167"/>
    </row>
    <row r="45" spans="1:9" ht="18" customHeight="1" x14ac:dyDescent="0.25">
      <c r="G45" s="166"/>
      <c r="H45" s="167"/>
    </row>
    <row r="46" spans="1:9" x14ac:dyDescent="0.25">
      <c r="H46" s="57"/>
    </row>
    <row r="47" spans="1:9" x14ac:dyDescent="0.25">
      <c r="G47" s="166"/>
      <c r="H47" s="57"/>
    </row>
    <row r="48" spans="1:9" ht="16.2" x14ac:dyDescent="0.25">
      <c r="A48" s="48" t="s">
        <v>272</v>
      </c>
      <c r="B48" s="48"/>
      <c r="C48" s="48"/>
      <c r="D48" s="48"/>
    </row>
    <row r="49" spans="1:8" ht="16.2" x14ac:dyDescent="0.25">
      <c r="A49" s="48" t="s">
        <v>243</v>
      </c>
      <c r="B49" s="48"/>
      <c r="C49" s="48"/>
      <c r="D49" s="48"/>
      <c r="H49" s="57"/>
    </row>
    <row r="50" spans="1:8" ht="16.2" x14ac:dyDescent="0.25">
      <c r="A50" s="48" t="s">
        <v>277</v>
      </c>
      <c r="H50" s="57"/>
    </row>
    <row r="56" spans="1:8" ht="12" customHeight="1" x14ac:dyDescent="0.25"/>
    <row r="57" spans="1:8" ht="12" customHeight="1" x14ac:dyDescent="0.25"/>
    <row r="79" spans="9:12" x14ac:dyDescent="0.25">
      <c r="I79" s="68"/>
      <c r="J79" s="68"/>
      <c r="K79" s="68"/>
      <c r="L79" s="68"/>
    </row>
    <row r="80" spans="9:12" x14ac:dyDescent="0.25">
      <c r="I80" s="68"/>
      <c r="J80" s="68"/>
      <c r="K80" s="68"/>
      <c r="L80" s="68"/>
    </row>
    <row r="81" spans="8:12" x14ac:dyDescent="0.25">
      <c r="L81" s="68"/>
    </row>
    <row r="85" spans="8:12" x14ac:dyDescent="0.25">
      <c r="H85" s="87"/>
    </row>
    <row r="93" spans="8:12" x14ac:dyDescent="0.25">
      <c r="L93" s="87"/>
    </row>
    <row r="100" spans="11:11" x14ac:dyDescent="0.25">
      <c r="K100" s="87"/>
    </row>
  </sheetData>
  <sortState xmlns:xlrd2="http://schemas.microsoft.com/office/spreadsheetml/2017/richdata2" ref="G32:H47">
    <sortCondition descending="1" ref="H32:H47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topLeftCell="A20" zoomScale="190" zoomScaleNormal="190" zoomScaleSheetLayoutView="110" workbookViewId="0">
      <selection activeCell="G26" sqref="G26"/>
    </sheetView>
  </sheetViews>
  <sheetFormatPr baseColWidth="10" defaultColWidth="11.44140625" defaultRowHeight="16.2" x14ac:dyDescent="0.25"/>
  <cols>
    <col min="1" max="1" width="37" style="57" customWidth="1"/>
    <col min="2" max="5" width="12.88671875" style="57" customWidth="1"/>
    <col min="6" max="6" width="11.44140625" style="57" customWidth="1"/>
    <col min="7" max="7" width="34.6640625" style="57" customWidth="1"/>
    <col min="8" max="8" width="13.109375" style="57" customWidth="1"/>
    <col min="9" max="9" width="9.88671875" style="57" customWidth="1"/>
    <col min="10" max="10" width="19.109375" style="57" customWidth="1"/>
    <col min="11" max="11" width="11.44140625" style="57"/>
    <col min="12" max="12" width="2.109375" style="57" customWidth="1"/>
    <col min="13" max="13" width="8.109375" style="57" customWidth="1"/>
    <col min="14" max="16384" width="11.44140625" style="57"/>
  </cols>
  <sheetData>
    <row r="1" spans="1:10" s="56" customFormat="1" ht="21" x14ac:dyDescent="0.25">
      <c r="A1" s="298" t="s">
        <v>137</v>
      </c>
      <c r="B1" s="298"/>
      <c r="C1" s="298"/>
      <c r="D1" s="298"/>
      <c r="E1" s="298"/>
    </row>
    <row r="2" spans="1:10" x14ac:dyDescent="0.25">
      <c r="A2" s="221" t="s">
        <v>82</v>
      </c>
      <c r="B2" s="215"/>
      <c r="C2" s="215"/>
      <c r="D2" s="215"/>
      <c r="E2" s="215"/>
      <c r="G2" s="277"/>
      <c r="H2" s="277"/>
      <c r="I2" s="277"/>
    </row>
    <row r="3" spans="1:10" ht="27" customHeight="1" x14ac:dyDescent="0.25">
      <c r="A3" s="299" t="s">
        <v>105</v>
      </c>
      <c r="B3" s="299"/>
      <c r="C3" s="299"/>
      <c r="D3" s="299"/>
      <c r="E3" s="299"/>
      <c r="F3" s="59"/>
      <c r="G3" s="277"/>
      <c r="H3" s="277"/>
      <c r="I3" s="277"/>
    </row>
    <row r="4" spans="1:10" ht="21" x14ac:dyDescent="0.25">
      <c r="A4" s="302" t="s">
        <v>326</v>
      </c>
      <c r="B4" s="299"/>
      <c r="C4" s="299"/>
      <c r="D4" s="299"/>
      <c r="E4" s="299"/>
      <c r="F4" s="59"/>
      <c r="G4" s="277"/>
      <c r="H4" s="277"/>
      <c r="I4" s="277"/>
    </row>
    <row r="5" spans="1:10" ht="13.5" customHeight="1" x14ac:dyDescent="0.25">
      <c r="A5" s="300"/>
      <c r="B5" s="300"/>
      <c r="C5" s="300"/>
      <c r="D5" s="301"/>
      <c r="E5" s="301"/>
      <c r="F5" s="61"/>
      <c r="G5" s="277"/>
      <c r="H5" s="277"/>
      <c r="I5" s="277"/>
    </row>
    <row r="6" spans="1:10" ht="18" customHeight="1" x14ac:dyDescent="0.25">
      <c r="A6" s="291" t="s">
        <v>15</v>
      </c>
      <c r="B6" s="295" t="s">
        <v>81</v>
      </c>
      <c r="C6" s="295"/>
      <c r="D6" s="295" t="s">
        <v>0</v>
      </c>
      <c r="E6" s="329"/>
      <c r="F6" s="90"/>
      <c r="G6" s="278" t="s">
        <v>17</v>
      </c>
      <c r="H6" s="279">
        <f>+D9</f>
        <v>533</v>
      </c>
      <c r="I6" s="280"/>
      <c r="J6" s="247"/>
    </row>
    <row r="7" spans="1:10" ht="18" customHeight="1" x14ac:dyDescent="0.25">
      <c r="A7" s="291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78" t="s">
        <v>18</v>
      </c>
      <c r="H7" s="279">
        <f>+D14</f>
        <v>16</v>
      </c>
      <c r="I7" s="281"/>
      <c r="J7" s="91"/>
    </row>
    <row r="8" spans="1:10" s="58" customFormat="1" ht="18.600000000000001" x14ac:dyDescent="0.25">
      <c r="A8" s="92" t="s">
        <v>21</v>
      </c>
      <c r="B8" s="199">
        <v>2114</v>
      </c>
      <c r="C8" s="199">
        <v>639</v>
      </c>
      <c r="D8" s="199">
        <f t="shared" ref="D8:D14" si="0">SUM(B8:C8)</f>
        <v>2753</v>
      </c>
      <c r="E8" s="93">
        <f>+D8/$D$15*100</f>
        <v>83.373712901271958</v>
      </c>
      <c r="F8" s="49"/>
      <c r="G8" s="278" t="s">
        <v>16</v>
      </c>
      <c r="H8" s="279">
        <f>+D8</f>
        <v>2753</v>
      </c>
      <c r="I8" s="281"/>
      <c r="J8" s="91"/>
    </row>
    <row r="9" spans="1:10" s="58" customFormat="1" ht="18.600000000000001" x14ac:dyDescent="0.25">
      <c r="A9" s="92" t="s">
        <v>22</v>
      </c>
      <c r="B9" s="199">
        <v>439</v>
      </c>
      <c r="C9" s="199">
        <v>94</v>
      </c>
      <c r="D9" s="199">
        <f>SUM(B9:C9)</f>
        <v>533</v>
      </c>
      <c r="E9" s="93">
        <f>+D9/$D$15*100</f>
        <v>16.141732283464567</v>
      </c>
      <c r="F9" s="49"/>
      <c r="G9" s="282" t="s">
        <v>132</v>
      </c>
      <c r="H9" s="283">
        <f>+D12</f>
        <v>1</v>
      </c>
      <c r="I9" s="281"/>
    </row>
    <row r="10" spans="1:10" ht="18.600000000000001" x14ac:dyDescent="0.25">
      <c r="A10" s="64" t="s">
        <v>19</v>
      </c>
      <c r="B10" s="200">
        <v>7</v>
      </c>
      <c r="C10" s="200">
        <v>0</v>
      </c>
      <c r="D10" s="200">
        <f>SUM(B10:C10)</f>
        <v>7</v>
      </c>
      <c r="E10" s="94">
        <f t="shared" ref="E10:E15" si="1">+D10/$D$15*100</f>
        <v>0.21199273167777105</v>
      </c>
      <c r="F10" s="90"/>
      <c r="G10" s="282" t="s">
        <v>20</v>
      </c>
      <c r="H10" s="283">
        <f>+D13</f>
        <v>196</v>
      </c>
      <c r="I10" s="281"/>
    </row>
    <row r="11" spans="1:10" ht="18.600000000000001" x14ac:dyDescent="0.25">
      <c r="A11" s="64" t="s">
        <v>245</v>
      </c>
      <c r="B11" s="200">
        <v>276</v>
      </c>
      <c r="C11" s="200">
        <v>53</v>
      </c>
      <c r="D11" s="200">
        <f t="shared" si="0"/>
        <v>329</v>
      </c>
      <c r="E11" s="94">
        <f t="shared" si="1"/>
        <v>9.9636583888552401</v>
      </c>
      <c r="F11" s="90"/>
      <c r="G11" s="282" t="s">
        <v>19</v>
      </c>
      <c r="H11" s="283">
        <f>+D10</f>
        <v>7</v>
      </c>
      <c r="I11" s="281"/>
    </row>
    <row r="12" spans="1:10" ht="18.600000000000001" x14ac:dyDescent="0.25">
      <c r="A12" s="64" t="s">
        <v>132</v>
      </c>
      <c r="B12" s="200">
        <v>1</v>
      </c>
      <c r="C12" s="200">
        <v>0</v>
      </c>
      <c r="D12" s="200">
        <f>SUM(B12:C12)</f>
        <v>1</v>
      </c>
      <c r="E12" s="94">
        <f>+D12/$D$15*100</f>
        <v>3.0284675953967291E-2</v>
      </c>
      <c r="F12" s="90"/>
      <c r="G12" s="282" t="s">
        <v>245</v>
      </c>
      <c r="H12" s="283">
        <f>+D11</f>
        <v>329</v>
      </c>
      <c r="I12" s="281"/>
    </row>
    <row r="13" spans="1:10" x14ac:dyDescent="0.25">
      <c r="A13" s="64" t="s">
        <v>20</v>
      </c>
      <c r="B13" s="200">
        <v>155</v>
      </c>
      <c r="C13" s="200">
        <v>41</v>
      </c>
      <c r="D13" s="200">
        <f t="shared" si="0"/>
        <v>196</v>
      </c>
      <c r="E13" s="94">
        <f t="shared" si="1"/>
        <v>5.9357964869775897</v>
      </c>
      <c r="F13" s="95"/>
      <c r="G13" s="277"/>
      <c r="H13" s="277"/>
      <c r="I13" s="281"/>
    </row>
    <row r="14" spans="1:10" x14ac:dyDescent="0.25">
      <c r="A14" s="92" t="s">
        <v>23</v>
      </c>
      <c r="B14" s="199">
        <v>14</v>
      </c>
      <c r="C14" s="199">
        <v>2</v>
      </c>
      <c r="D14" s="199">
        <f t="shared" si="0"/>
        <v>16</v>
      </c>
      <c r="E14" s="93">
        <f>+D14/$D$15*100</f>
        <v>0.48455481526347666</v>
      </c>
      <c r="F14" s="90"/>
      <c r="G14" s="277"/>
      <c r="H14" s="277"/>
      <c r="I14" s="277"/>
    </row>
    <row r="15" spans="1:10" s="58" customFormat="1" ht="18" customHeight="1" x14ac:dyDescent="0.25">
      <c r="A15" s="54" t="s">
        <v>0</v>
      </c>
      <c r="B15" s="201">
        <f>SUM(B8+B9+B14)</f>
        <v>2567</v>
      </c>
      <c r="C15" s="201">
        <f>SUM(C8+C9+C14)</f>
        <v>735</v>
      </c>
      <c r="D15" s="201">
        <f>SUM(D8+D9+D14)</f>
        <v>3302</v>
      </c>
      <c r="E15" s="96">
        <f t="shared" si="1"/>
        <v>100</v>
      </c>
      <c r="F15" s="49"/>
      <c r="G15" s="277"/>
      <c r="H15" s="277"/>
      <c r="I15" s="284"/>
    </row>
    <row r="16" spans="1:10" s="58" customFormat="1" x14ac:dyDescent="0.25">
      <c r="A16" s="57"/>
      <c r="B16" s="62"/>
      <c r="C16" s="62"/>
      <c r="D16" s="62"/>
      <c r="E16" s="62"/>
      <c r="G16" s="277"/>
      <c r="H16" s="277"/>
      <c r="I16" s="284"/>
    </row>
    <row r="17" spans="1:5" ht="36" customHeight="1" x14ac:dyDescent="0.25">
      <c r="B17" s="62"/>
      <c r="C17" s="62"/>
      <c r="D17" s="62"/>
      <c r="E17" s="62"/>
    </row>
    <row r="18" spans="1:5" x14ac:dyDescent="0.25">
      <c r="B18" s="62"/>
      <c r="C18" s="62"/>
      <c r="D18" s="62"/>
      <c r="E18" s="62"/>
    </row>
    <row r="19" spans="1:5" ht="18" customHeight="1" x14ac:dyDescent="0.25">
      <c r="B19" s="62"/>
      <c r="C19" s="62"/>
      <c r="D19" s="62"/>
      <c r="E19" s="62"/>
    </row>
    <row r="20" spans="1:5" ht="19.5" customHeight="1" x14ac:dyDescent="0.25">
      <c r="B20" s="62"/>
      <c r="C20" s="62"/>
      <c r="D20" s="62"/>
      <c r="E20" s="62"/>
    </row>
    <row r="21" spans="1:5" ht="19.5" customHeight="1" x14ac:dyDescent="0.25">
      <c r="B21" s="62"/>
      <c r="C21" s="62"/>
      <c r="D21" s="62"/>
      <c r="E21" s="62"/>
    </row>
    <row r="22" spans="1:5" ht="19.5" customHeight="1" x14ac:dyDescent="0.25">
      <c r="B22" s="62"/>
      <c r="C22" s="62"/>
      <c r="D22" s="62"/>
      <c r="E22" s="62"/>
    </row>
    <row r="23" spans="1:5" ht="19.5" customHeight="1" x14ac:dyDescent="0.25">
      <c r="B23" s="62"/>
      <c r="C23" s="62"/>
      <c r="D23" s="62"/>
      <c r="E23" s="62"/>
    </row>
    <row r="24" spans="1:5" ht="19.5" customHeight="1" x14ac:dyDescent="0.25">
      <c r="B24" s="62"/>
      <c r="C24" s="62"/>
      <c r="D24" s="62"/>
      <c r="E24" s="62"/>
    </row>
    <row r="25" spans="1:5" ht="19.5" customHeight="1" x14ac:dyDescent="0.25"/>
    <row r="26" spans="1:5" ht="20.100000000000001" customHeight="1" x14ac:dyDescent="0.25"/>
    <row r="27" spans="1:5" ht="20.100000000000001" customHeight="1" x14ac:dyDescent="0.25"/>
    <row r="28" spans="1:5" ht="20.100000000000001" customHeight="1" x14ac:dyDescent="0.25"/>
    <row r="29" spans="1:5" ht="20.100000000000001" customHeight="1" x14ac:dyDescent="0.25"/>
    <row r="30" spans="1:5" ht="12" customHeight="1" x14ac:dyDescent="0.25"/>
    <row r="31" spans="1:5" ht="14.25" customHeight="1" x14ac:dyDescent="0.25">
      <c r="A31" s="48" t="s">
        <v>269</v>
      </c>
      <c r="B31" s="48"/>
      <c r="C31" s="48"/>
      <c r="D31" s="48"/>
      <c r="E31" s="48"/>
    </row>
    <row r="32" spans="1:5" ht="13.5" customHeight="1" x14ac:dyDescent="0.25">
      <c r="A32" s="48" t="s">
        <v>243</v>
      </c>
      <c r="B32" s="48"/>
      <c r="C32" s="48"/>
      <c r="D32" s="48"/>
      <c r="E32" s="48"/>
    </row>
    <row r="33" spans="1:1" ht="20.100000000000001" customHeight="1" x14ac:dyDescent="0.25"/>
    <row r="34" spans="1:1" ht="20.100000000000001" customHeight="1" x14ac:dyDescent="0.25"/>
    <row r="35" spans="1:1" ht="20.100000000000001" customHeight="1" x14ac:dyDescent="0.25"/>
    <row r="36" spans="1:1" ht="20.100000000000001" customHeight="1" x14ac:dyDescent="0.25"/>
    <row r="37" spans="1:1" ht="20.100000000000001" customHeight="1" x14ac:dyDescent="0.25"/>
    <row r="38" spans="1:1" ht="20.100000000000001" customHeight="1" x14ac:dyDescent="0.25"/>
    <row r="39" spans="1:1" ht="20.100000000000001" customHeight="1" x14ac:dyDescent="0.25"/>
    <row r="40" spans="1:1" ht="20.100000000000001" customHeight="1" x14ac:dyDescent="0.25"/>
    <row r="41" spans="1:1" ht="20.100000000000001" customHeight="1" x14ac:dyDescent="0.25"/>
    <row r="42" spans="1:1" ht="20.100000000000001" customHeight="1" x14ac:dyDescent="0.25"/>
    <row r="43" spans="1:1" ht="20.100000000000001" customHeight="1" x14ac:dyDescent="0.25"/>
    <row r="44" spans="1:1" ht="20.100000000000001" customHeight="1" x14ac:dyDescent="0.25">
      <c r="A44" s="87"/>
    </row>
    <row r="45" spans="1:1" ht="20.100000000000001" customHeight="1" x14ac:dyDescent="0.25">
      <c r="A45" s="87"/>
    </row>
    <row r="46" spans="1:1" ht="20.100000000000001" customHeight="1" x14ac:dyDescent="0.25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2"/>
  <sheetViews>
    <sheetView showGridLines="0" zoomScale="60" zoomScaleNormal="60" zoomScaleSheetLayoutView="85" workbookViewId="0">
      <selection activeCell="M25" sqref="M25"/>
    </sheetView>
  </sheetViews>
  <sheetFormatPr baseColWidth="10" defaultColWidth="11.44140625" defaultRowHeight="16.2" x14ac:dyDescent="0.25"/>
  <cols>
    <col min="1" max="1" width="74.6640625" style="57" customWidth="1"/>
    <col min="2" max="10" width="7.109375" style="57" customWidth="1"/>
    <col min="11" max="11" width="9.6640625" style="57" customWidth="1"/>
    <col min="12" max="12" width="11.6640625" style="57" customWidth="1"/>
    <col min="13" max="16384" width="11.44140625" style="57"/>
  </cols>
  <sheetData>
    <row r="1" spans="1:12" x14ac:dyDescent="0.25">
      <c r="A1" s="298" t="s">
        <v>145</v>
      </c>
      <c r="B1" s="298"/>
      <c r="C1" s="298"/>
      <c r="D1" s="298"/>
      <c r="E1" s="298"/>
      <c r="F1" s="298"/>
      <c r="G1" s="298"/>
      <c r="H1" s="298"/>
      <c r="I1" s="298"/>
      <c r="J1" s="298"/>
      <c r="K1" s="97"/>
      <c r="L1" s="97"/>
    </row>
    <row r="2" spans="1:12" x14ac:dyDescent="0.25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2" x14ac:dyDescent="0.25">
      <c r="A3" s="299" t="s">
        <v>242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2" x14ac:dyDescent="0.25">
      <c r="A4" s="302" t="s">
        <v>326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2" x14ac:dyDescent="0.25">
      <c r="A5" s="165"/>
      <c r="B5" s="5"/>
      <c r="C5" s="5"/>
      <c r="D5" s="5"/>
      <c r="E5" s="5"/>
      <c r="F5" s="5"/>
      <c r="G5" s="5"/>
      <c r="H5" s="5"/>
      <c r="I5" s="5"/>
      <c r="J5" s="5"/>
    </row>
    <row r="6" spans="1:12" ht="17.25" customHeight="1" x14ac:dyDescent="0.25">
      <c r="A6" s="311" t="s">
        <v>198</v>
      </c>
      <c r="B6" s="334" t="s">
        <v>51</v>
      </c>
      <c r="C6" s="334"/>
      <c r="D6" s="334"/>
      <c r="E6" s="334"/>
      <c r="F6" s="334"/>
      <c r="G6" s="334"/>
      <c r="H6" s="334"/>
      <c r="I6" s="334"/>
      <c r="J6" s="334"/>
      <c r="K6" s="332" t="s">
        <v>0</v>
      </c>
    </row>
    <row r="7" spans="1:12" ht="18.75" customHeight="1" x14ac:dyDescent="0.25">
      <c r="A7" s="311"/>
      <c r="B7" s="163" t="s">
        <v>120</v>
      </c>
      <c r="C7" s="163" t="s">
        <v>78</v>
      </c>
      <c r="D7" s="163" t="s">
        <v>74</v>
      </c>
      <c r="E7" s="163" t="s">
        <v>70</v>
      </c>
      <c r="F7" s="163" t="s">
        <v>129</v>
      </c>
      <c r="G7" s="163" t="s">
        <v>69</v>
      </c>
      <c r="H7" s="163" t="s">
        <v>73</v>
      </c>
      <c r="I7" s="163" t="s">
        <v>130</v>
      </c>
      <c r="J7" s="163" t="s">
        <v>71</v>
      </c>
      <c r="K7" s="332"/>
      <c r="L7" s="98"/>
    </row>
    <row r="8" spans="1:12" ht="17.25" customHeight="1" x14ac:dyDescent="0.25">
      <c r="A8" s="80" t="s">
        <v>165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144">
        <f t="shared" ref="K8:K25" si="0">SUM(B8:J8)</f>
        <v>0</v>
      </c>
      <c r="L8" s="98"/>
    </row>
    <row r="9" spans="1:12" ht="17.25" customHeight="1" x14ac:dyDescent="0.25">
      <c r="A9" s="111" t="s">
        <v>168</v>
      </c>
      <c r="B9" s="99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204">
        <f t="shared" si="0"/>
        <v>0</v>
      </c>
      <c r="L9" s="98"/>
    </row>
    <row r="10" spans="1:12" ht="17.25" customHeight="1" x14ac:dyDescent="0.25">
      <c r="A10" s="111" t="s">
        <v>167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204">
        <f t="shared" si="0"/>
        <v>0</v>
      </c>
      <c r="L10" s="98"/>
    </row>
    <row r="11" spans="1:12" ht="17.25" customHeight="1" x14ac:dyDescent="0.25">
      <c r="A11" s="80" t="s">
        <v>177</v>
      </c>
      <c r="B11" s="245">
        <v>0</v>
      </c>
      <c r="C11" s="245">
        <v>1</v>
      </c>
      <c r="D11" s="245">
        <v>0</v>
      </c>
      <c r="E11" s="245">
        <v>0</v>
      </c>
      <c r="F11" s="245">
        <v>0</v>
      </c>
      <c r="G11" s="245">
        <v>1</v>
      </c>
      <c r="H11" s="245">
        <v>0</v>
      </c>
      <c r="I11" s="245">
        <v>0</v>
      </c>
      <c r="J11" s="245">
        <v>0</v>
      </c>
      <c r="K11" s="144">
        <f t="shared" si="0"/>
        <v>2</v>
      </c>
      <c r="L11" s="98"/>
    </row>
    <row r="12" spans="1:12" ht="17.25" customHeight="1" x14ac:dyDescent="0.25">
      <c r="A12" s="80" t="s">
        <v>169</v>
      </c>
      <c r="B12" s="245">
        <v>0</v>
      </c>
      <c r="C12" s="245">
        <v>0</v>
      </c>
      <c r="D12" s="245">
        <v>1</v>
      </c>
      <c r="E12" s="245">
        <v>0</v>
      </c>
      <c r="F12" s="245">
        <v>0</v>
      </c>
      <c r="G12" s="245">
        <v>1</v>
      </c>
      <c r="H12" s="245">
        <v>0</v>
      </c>
      <c r="I12" s="245">
        <v>0</v>
      </c>
      <c r="J12" s="245">
        <v>0</v>
      </c>
      <c r="K12" s="144">
        <f t="shared" si="0"/>
        <v>2</v>
      </c>
      <c r="L12" s="98"/>
    </row>
    <row r="13" spans="1:12" ht="17.25" customHeight="1" x14ac:dyDescent="0.25">
      <c r="A13" s="254" t="s">
        <v>172</v>
      </c>
      <c r="B13" s="243">
        <v>0</v>
      </c>
      <c r="C13" s="243">
        <v>0</v>
      </c>
      <c r="D13" s="243">
        <v>1</v>
      </c>
      <c r="E13" s="243">
        <v>0</v>
      </c>
      <c r="F13" s="243">
        <v>0</v>
      </c>
      <c r="G13" s="243">
        <v>1</v>
      </c>
      <c r="H13" s="243">
        <v>0</v>
      </c>
      <c r="I13" s="243">
        <v>0</v>
      </c>
      <c r="J13" s="243">
        <v>0</v>
      </c>
      <c r="K13" s="244">
        <f t="shared" si="0"/>
        <v>2</v>
      </c>
      <c r="L13" s="98"/>
    </row>
    <row r="14" spans="1:12" ht="17.25" customHeight="1" x14ac:dyDescent="0.25">
      <c r="A14" s="254" t="s">
        <v>170</v>
      </c>
      <c r="B14" s="243">
        <v>0</v>
      </c>
      <c r="C14" s="243">
        <v>0</v>
      </c>
      <c r="D14" s="243">
        <v>0</v>
      </c>
      <c r="E14" s="243">
        <v>0</v>
      </c>
      <c r="F14" s="243">
        <v>0</v>
      </c>
      <c r="G14" s="243">
        <v>0</v>
      </c>
      <c r="H14" s="243">
        <v>0</v>
      </c>
      <c r="I14" s="243">
        <v>0</v>
      </c>
      <c r="J14" s="243">
        <v>0</v>
      </c>
      <c r="K14" s="244">
        <f t="shared" si="0"/>
        <v>0</v>
      </c>
      <c r="L14" s="98"/>
    </row>
    <row r="15" spans="1:12" ht="17.25" customHeight="1" x14ac:dyDescent="0.25">
      <c r="A15" s="80" t="s">
        <v>174</v>
      </c>
      <c r="B15" s="99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1</v>
      </c>
      <c r="I15" s="99">
        <v>1</v>
      </c>
      <c r="J15" s="99">
        <v>0</v>
      </c>
      <c r="K15" s="144">
        <f t="shared" si="0"/>
        <v>2</v>
      </c>
      <c r="L15" s="98"/>
    </row>
    <row r="16" spans="1:12" ht="33.75" customHeight="1" x14ac:dyDescent="0.25">
      <c r="A16" s="111" t="s">
        <v>175</v>
      </c>
      <c r="B16" s="99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1</v>
      </c>
      <c r="I16" s="99">
        <v>1</v>
      </c>
      <c r="J16" s="243">
        <v>0</v>
      </c>
      <c r="K16" s="244">
        <f t="shared" si="0"/>
        <v>2</v>
      </c>
      <c r="L16" s="98"/>
    </row>
    <row r="17" spans="1:12" ht="17.25" customHeight="1" x14ac:dyDescent="0.25">
      <c r="A17" s="80" t="s">
        <v>188</v>
      </c>
      <c r="B17" s="245">
        <v>0</v>
      </c>
      <c r="C17" s="245">
        <v>0</v>
      </c>
      <c r="D17" s="245">
        <v>0</v>
      </c>
      <c r="E17" s="245">
        <v>0</v>
      </c>
      <c r="F17" s="99">
        <v>0</v>
      </c>
      <c r="G17" s="99">
        <v>0</v>
      </c>
      <c r="H17" s="99">
        <v>0</v>
      </c>
      <c r="I17" s="99">
        <v>0</v>
      </c>
      <c r="J17" s="245">
        <v>0</v>
      </c>
      <c r="K17" s="144">
        <f t="shared" si="0"/>
        <v>0</v>
      </c>
      <c r="L17" s="98"/>
    </row>
    <row r="18" spans="1:12" x14ac:dyDescent="0.25">
      <c r="A18" s="254" t="s">
        <v>189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4">
        <f t="shared" si="0"/>
        <v>0</v>
      </c>
      <c r="L18" s="98"/>
    </row>
    <row r="19" spans="1:12" x14ac:dyDescent="0.25">
      <c r="A19" s="80" t="s">
        <v>185</v>
      </c>
      <c r="B19" s="245">
        <v>0</v>
      </c>
      <c r="C19" s="245">
        <v>0</v>
      </c>
      <c r="D19" s="245">
        <v>0</v>
      </c>
      <c r="E19" s="245">
        <v>0</v>
      </c>
      <c r="F19" s="99">
        <v>0</v>
      </c>
      <c r="G19" s="99">
        <v>0</v>
      </c>
      <c r="H19" s="99">
        <v>0</v>
      </c>
      <c r="I19" s="99">
        <v>0</v>
      </c>
      <c r="J19" s="245">
        <v>0</v>
      </c>
      <c r="K19" s="144">
        <f t="shared" si="0"/>
        <v>0</v>
      </c>
      <c r="L19" s="98"/>
    </row>
    <row r="20" spans="1:12" ht="17.25" customHeight="1" x14ac:dyDescent="0.25">
      <c r="A20" s="80" t="s">
        <v>180</v>
      </c>
      <c r="B20" s="245">
        <v>0</v>
      </c>
      <c r="C20" s="245">
        <v>0</v>
      </c>
      <c r="D20" s="245">
        <v>1</v>
      </c>
      <c r="E20" s="245">
        <v>1</v>
      </c>
      <c r="F20" s="245">
        <v>0</v>
      </c>
      <c r="G20" s="245">
        <v>0</v>
      </c>
      <c r="H20" s="245">
        <v>0</v>
      </c>
      <c r="I20" s="245">
        <v>0</v>
      </c>
      <c r="J20" s="245">
        <v>0</v>
      </c>
      <c r="K20" s="144">
        <f t="shared" si="0"/>
        <v>2</v>
      </c>
      <c r="L20" s="177"/>
    </row>
    <row r="21" spans="1:12" x14ac:dyDescent="0.25">
      <c r="A21" s="254" t="s">
        <v>182</v>
      </c>
      <c r="B21" s="243">
        <v>0</v>
      </c>
      <c r="C21" s="243">
        <v>0</v>
      </c>
      <c r="D21" s="243">
        <v>1</v>
      </c>
      <c r="E21" s="243">
        <v>1</v>
      </c>
      <c r="F21" s="243">
        <v>0</v>
      </c>
      <c r="G21" s="243">
        <v>0</v>
      </c>
      <c r="H21" s="243">
        <v>0</v>
      </c>
      <c r="I21" s="243">
        <v>0</v>
      </c>
      <c r="J21" s="243">
        <v>0</v>
      </c>
      <c r="K21" s="244">
        <f t="shared" si="0"/>
        <v>2</v>
      </c>
      <c r="L21" s="98"/>
    </row>
    <row r="22" spans="1:12" ht="17.25" customHeight="1" x14ac:dyDescent="0.25">
      <c r="A22" s="80" t="s">
        <v>192</v>
      </c>
      <c r="B22" s="245">
        <v>0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  <c r="J22" s="245">
        <v>0</v>
      </c>
      <c r="K22" s="255">
        <f t="shared" si="0"/>
        <v>0</v>
      </c>
      <c r="L22" s="98"/>
    </row>
    <row r="23" spans="1:12" ht="21" customHeight="1" x14ac:dyDescent="0.25">
      <c r="A23" s="111" t="s">
        <v>193</v>
      </c>
      <c r="B23" s="243">
        <v>0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4">
        <f t="shared" si="0"/>
        <v>0</v>
      </c>
      <c r="L23" s="98"/>
    </row>
    <row r="24" spans="1:12" ht="17.25" customHeight="1" x14ac:dyDescent="0.25">
      <c r="A24" s="80" t="s">
        <v>197</v>
      </c>
      <c r="B24" s="245">
        <v>0</v>
      </c>
      <c r="C24" s="245">
        <v>0</v>
      </c>
      <c r="D24" s="245">
        <v>0</v>
      </c>
      <c r="E24" s="245">
        <v>0</v>
      </c>
      <c r="F24" s="245">
        <v>0</v>
      </c>
      <c r="G24" s="245">
        <v>0</v>
      </c>
      <c r="H24" s="245">
        <v>0</v>
      </c>
      <c r="I24" s="245">
        <v>0</v>
      </c>
      <c r="J24" s="245">
        <v>0</v>
      </c>
      <c r="K24" s="255">
        <f t="shared" si="0"/>
        <v>0</v>
      </c>
      <c r="L24" s="98"/>
    </row>
    <row r="25" spans="1:12" ht="17.25" customHeight="1" x14ac:dyDescent="0.25">
      <c r="A25" s="80" t="s">
        <v>191</v>
      </c>
      <c r="B25" s="99">
        <v>1</v>
      </c>
      <c r="C25" s="99">
        <v>0</v>
      </c>
      <c r="D25" s="99">
        <v>0</v>
      </c>
      <c r="E25" s="99">
        <v>0</v>
      </c>
      <c r="F25" s="99">
        <v>1</v>
      </c>
      <c r="G25" s="99">
        <v>2</v>
      </c>
      <c r="H25" s="99">
        <v>2</v>
      </c>
      <c r="I25" s="99">
        <v>1</v>
      </c>
      <c r="J25" s="99">
        <v>1</v>
      </c>
      <c r="K25" s="144">
        <f t="shared" si="0"/>
        <v>8</v>
      </c>
      <c r="L25" s="98"/>
    </row>
    <row r="26" spans="1:12" ht="24" customHeight="1" x14ac:dyDescent="0.25">
      <c r="A26" s="54" t="s">
        <v>0</v>
      </c>
      <c r="B26" s="109">
        <f t="shared" ref="B26:J26" si="1">SUM(B8,B11,B12,B15,B17,B19,B20,B22,B24,B25)</f>
        <v>1</v>
      </c>
      <c r="C26" s="109">
        <f t="shared" si="1"/>
        <v>1</v>
      </c>
      <c r="D26" s="109">
        <f t="shared" si="1"/>
        <v>2</v>
      </c>
      <c r="E26" s="109">
        <f t="shared" si="1"/>
        <v>1</v>
      </c>
      <c r="F26" s="109">
        <f t="shared" si="1"/>
        <v>1</v>
      </c>
      <c r="G26" s="109">
        <f t="shared" si="1"/>
        <v>4</v>
      </c>
      <c r="H26" s="109">
        <f t="shared" si="1"/>
        <v>3</v>
      </c>
      <c r="I26" s="109">
        <f t="shared" si="1"/>
        <v>2</v>
      </c>
      <c r="J26" s="109">
        <f t="shared" si="1"/>
        <v>1</v>
      </c>
      <c r="K26" s="110">
        <f>+SUM(B26:J26)</f>
        <v>16</v>
      </c>
    </row>
    <row r="27" spans="1:12" x14ac:dyDescent="0.25">
      <c r="A27" s="48" t="s">
        <v>272</v>
      </c>
    </row>
    <row r="28" spans="1:12" x14ac:dyDescent="0.25">
      <c r="A28" s="48" t="s">
        <v>243</v>
      </c>
    </row>
    <row r="29" spans="1:12" x14ac:dyDescent="0.25">
      <c r="A29" s="333" t="s">
        <v>51</v>
      </c>
      <c r="B29" s="333"/>
      <c r="C29" s="333"/>
      <c r="D29" s="333"/>
      <c r="E29" s="333"/>
      <c r="F29" s="333"/>
      <c r="G29" s="333"/>
      <c r="H29" s="333"/>
      <c r="I29" s="333"/>
      <c r="J29" s="333"/>
    </row>
    <row r="30" spans="1:12" ht="1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2" ht="12.75" customHeight="1" x14ac:dyDescent="0.25">
      <c r="A31" s="101" t="s">
        <v>68</v>
      </c>
      <c r="B31" s="331" t="s">
        <v>60</v>
      </c>
      <c r="C31" s="331"/>
      <c r="D31" s="331"/>
      <c r="E31" s="331"/>
      <c r="F31" s="331"/>
      <c r="G31" s="331"/>
      <c r="H31" s="331"/>
      <c r="I31" s="102"/>
      <c r="L31" s="103"/>
    </row>
    <row r="32" spans="1:12" ht="13.5" customHeight="1" x14ac:dyDescent="0.25">
      <c r="A32" s="101" t="s">
        <v>67</v>
      </c>
      <c r="B32" s="331" t="s">
        <v>59</v>
      </c>
      <c r="C32" s="331"/>
      <c r="D32" s="331"/>
      <c r="E32" s="331"/>
      <c r="F32" s="331"/>
      <c r="G32" s="331"/>
      <c r="H32" s="331"/>
      <c r="I32" s="102"/>
      <c r="L32" s="103"/>
    </row>
    <row r="33" spans="1:14" ht="13.5" customHeight="1" x14ac:dyDescent="0.25">
      <c r="A33" s="101" t="s">
        <v>66</v>
      </c>
      <c r="B33" s="331" t="s">
        <v>58</v>
      </c>
      <c r="C33" s="331"/>
      <c r="D33" s="331"/>
      <c r="E33" s="331"/>
      <c r="F33" s="331"/>
      <c r="G33" s="331"/>
      <c r="H33" s="331"/>
      <c r="I33" s="102"/>
      <c r="L33" s="103"/>
    </row>
    <row r="34" spans="1:14" ht="13.5" customHeight="1" x14ac:dyDescent="0.25">
      <c r="A34" s="101" t="s">
        <v>65</v>
      </c>
      <c r="B34" s="331" t="s">
        <v>57</v>
      </c>
      <c r="C34" s="331"/>
      <c r="D34" s="331"/>
      <c r="E34" s="331"/>
      <c r="F34" s="331"/>
      <c r="G34" s="331"/>
      <c r="H34" s="331"/>
      <c r="I34" s="102"/>
      <c r="L34" s="103"/>
    </row>
    <row r="35" spans="1:14" ht="13.5" customHeight="1" x14ac:dyDescent="0.25">
      <c r="A35" s="101" t="s">
        <v>64</v>
      </c>
      <c r="B35" s="331" t="s">
        <v>56</v>
      </c>
      <c r="C35" s="331"/>
      <c r="D35" s="331"/>
      <c r="E35" s="331"/>
      <c r="F35" s="331"/>
      <c r="G35" s="331"/>
      <c r="H35" s="331"/>
      <c r="I35" s="102"/>
      <c r="L35" s="103"/>
    </row>
    <row r="36" spans="1:14" ht="13.5" customHeight="1" x14ac:dyDescent="0.25">
      <c r="A36" s="101" t="s">
        <v>63</v>
      </c>
      <c r="B36" s="331" t="s">
        <v>55</v>
      </c>
      <c r="C36" s="331"/>
      <c r="D36" s="331"/>
      <c r="E36" s="331"/>
      <c r="F36" s="331"/>
      <c r="G36" s="331"/>
      <c r="H36" s="331"/>
      <c r="I36" s="102"/>
      <c r="L36" s="103"/>
    </row>
    <row r="37" spans="1:14" ht="13.5" customHeight="1" x14ac:dyDescent="0.25">
      <c r="A37" s="101" t="s">
        <v>62</v>
      </c>
      <c r="B37" s="331" t="s">
        <v>54</v>
      </c>
      <c r="C37" s="331"/>
      <c r="D37" s="331"/>
      <c r="E37" s="331"/>
      <c r="F37" s="331"/>
      <c r="G37" s="331"/>
      <c r="H37" s="331"/>
      <c r="I37" s="102"/>
      <c r="L37" s="103"/>
    </row>
    <row r="38" spans="1:14" ht="13.5" customHeight="1" x14ac:dyDescent="0.25">
      <c r="A38" s="101" t="s">
        <v>61</v>
      </c>
      <c r="B38" s="331" t="s">
        <v>53</v>
      </c>
      <c r="C38" s="331"/>
      <c r="D38" s="331"/>
      <c r="E38" s="331"/>
      <c r="F38" s="331"/>
      <c r="G38" s="331"/>
      <c r="H38" s="331"/>
      <c r="I38" s="102"/>
      <c r="L38" s="103"/>
    </row>
    <row r="39" spans="1:14" ht="13.5" customHeight="1" x14ac:dyDescent="0.25">
      <c r="A39" s="102"/>
      <c r="B39" s="331" t="s">
        <v>133</v>
      </c>
      <c r="C39" s="331"/>
      <c r="D39" s="331"/>
      <c r="E39" s="331"/>
      <c r="F39" s="331"/>
      <c r="G39" s="331"/>
      <c r="H39" s="331"/>
      <c r="I39" s="102"/>
      <c r="L39" s="103"/>
    </row>
    <row r="42" spans="1:14" x14ac:dyDescent="0.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 x14ac:dyDescent="0.2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</row>
    <row r="44" spans="1:14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330"/>
      <c r="L44" s="330"/>
      <c r="M44" s="330"/>
      <c r="N44" s="330"/>
    </row>
    <row r="45" spans="1:14" x14ac:dyDescent="0.25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330"/>
      <c r="L45" s="330"/>
      <c r="M45" s="330"/>
      <c r="N45" s="330"/>
    </row>
    <row r="46" spans="1:14" x14ac:dyDescent="0.25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330"/>
      <c r="L46" s="330"/>
      <c r="M46" s="330"/>
      <c r="N46" s="330"/>
    </row>
    <row r="47" spans="1:14" x14ac:dyDescent="0.25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330"/>
      <c r="L47" s="330"/>
      <c r="M47" s="330"/>
      <c r="N47" s="330"/>
    </row>
    <row r="48" spans="1:14" x14ac:dyDescent="0.25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330"/>
      <c r="L48" s="330"/>
      <c r="M48" s="330"/>
      <c r="N48" s="330"/>
    </row>
    <row r="49" spans="1:14" x14ac:dyDescent="0.25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330"/>
      <c r="L49" s="330"/>
      <c r="M49" s="330"/>
      <c r="N49" s="330"/>
    </row>
    <row r="50" spans="1:14" x14ac:dyDescent="0.25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330"/>
      <c r="L50" s="330"/>
      <c r="M50" s="330"/>
      <c r="N50" s="330"/>
    </row>
    <row r="51" spans="1:14" x14ac:dyDescent="0.25">
      <c r="A51" s="106"/>
      <c r="B51" s="107"/>
      <c r="C51" s="107"/>
      <c r="D51" s="107"/>
      <c r="E51" s="107"/>
      <c r="F51" s="107"/>
      <c r="G51" s="107"/>
      <c r="H51" s="107"/>
      <c r="I51" s="107"/>
      <c r="J51" s="107"/>
      <c r="K51" s="330"/>
      <c r="L51" s="330"/>
      <c r="M51" s="330"/>
      <c r="N51" s="330"/>
    </row>
    <row r="52" spans="1:14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330"/>
      <c r="L52" s="330"/>
      <c r="M52" s="330"/>
      <c r="N52" s="330"/>
    </row>
  </sheetData>
  <mergeCells count="25">
    <mergeCell ref="K6:K7"/>
    <mergeCell ref="A29:J29"/>
    <mergeCell ref="A1:J1"/>
    <mergeCell ref="A3:J3"/>
    <mergeCell ref="A6:A7"/>
    <mergeCell ref="A4:J4"/>
    <mergeCell ref="B6:J6"/>
    <mergeCell ref="K52:N52"/>
    <mergeCell ref="K49:N49"/>
    <mergeCell ref="K50:N50"/>
    <mergeCell ref="K51:N51"/>
    <mergeCell ref="K48:N48"/>
    <mergeCell ref="K44:N44"/>
    <mergeCell ref="K45:N45"/>
    <mergeCell ref="K46:N46"/>
    <mergeCell ref="K47:N47"/>
    <mergeCell ref="B31:H31"/>
    <mergeCell ref="B32:H32"/>
    <mergeCell ref="B34:H34"/>
    <mergeCell ref="B33:H33"/>
    <mergeCell ref="B39:H39"/>
    <mergeCell ref="B38:H38"/>
    <mergeCell ref="B37:H37"/>
    <mergeCell ref="B36:H36"/>
    <mergeCell ref="B35:H35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Normal="100" zoomScaleSheetLayoutView="130" workbookViewId="0">
      <selection activeCell="C15" sqref="C15"/>
    </sheetView>
  </sheetViews>
  <sheetFormatPr baseColWidth="10" defaultColWidth="11.44140625" defaultRowHeight="35.25" customHeight="1" x14ac:dyDescent="0.25"/>
  <cols>
    <col min="1" max="1" width="32.109375" style="70" customWidth="1"/>
    <col min="2" max="2" width="19.44140625" style="65" customWidth="1"/>
    <col min="3" max="3" width="20" style="65" customWidth="1"/>
    <col min="4" max="4" width="21.109375" style="65" customWidth="1"/>
    <col min="5" max="16384" width="11.44140625" style="65"/>
  </cols>
  <sheetData>
    <row r="1" spans="1:4" ht="16.2" x14ac:dyDescent="0.25">
      <c r="A1" s="285" t="s">
        <v>291</v>
      </c>
      <c r="B1" s="285"/>
      <c r="C1" s="285"/>
      <c r="D1" s="285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2.25" customHeight="1" x14ac:dyDescent="0.25">
      <c r="A3" s="286" t="s">
        <v>232</v>
      </c>
      <c r="B3" s="286"/>
      <c r="C3" s="286"/>
      <c r="D3" s="286"/>
    </row>
    <row r="4" spans="1:4" s="68" customFormat="1" ht="18.600000000000001" x14ac:dyDescent="0.25">
      <c r="A4" s="289" t="s">
        <v>326</v>
      </c>
      <c r="B4" s="286"/>
      <c r="C4" s="286"/>
      <c r="D4" s="286"/>
    </row>
    <row r="5" spans="1:4" s="68" customFormat="1" ht="5.25" customHeight="1" x14ac:dyDescent="0.25">
      <c r="A5" s="300"/>
      <c r="B5" s="300"/>
      <c r="C5" s="300"/>
      <c r="D5" s="300"/>
    </row>
    <row r="6" spans="1:4" s="68" customFormat="1" ht="20.25" customHeight="1" x14ac:dyDescent="0.25">
      <c r="A6" s="335" t="s">
        <v>247</v>
      </c>
      <c r="B6" s="336" t="s">
        <v>81</v>
      </c>
      <c r="C6" s="336"/>
      <c r="D6" s="335" t="s">
        <v>0</v>
      </c>
    </row>
    <row r="7" spans="1:4" s="68" customFormat="1" ht="18.75" customHeight="1" x14ac:dyDescent="0.25">
      <c r="A7" s="335"/>
      <c r="B7" s="145" t="s">
        <v>79</v>
      </c>
      <c r="C7" s="145" t="s">
        <v>80</v>
      </c>
      <c r="D7" s="335"/>
    </row>
    <row r="8" spans="1:4" ht="20.100000000000001" customHeight="1" x14ac:dyDescent="0.25">
      <c r="A8" s="168" t="s">
        <v>233</v>
      </c>
      <c r="B8" s="143">
        <v>9</v>
      </c>
      <c r="C8" s="143">
        <v>2</v>
      </c>
      <c r="D8" s="144">
        <f t="shared" ref="D8:D10" si="0">SUM(B8:C8)</f>
        <v>11</v>
      </c>
    </row>
    <row r="9" spans="1:4" ht="20.100000000000001" customHeight="1" x14ac:dyDescent="0.25">
      <c r="A9" s="168" t="s">
        <v>235</v>
      </c>
      <c r="B9" s="143">
        <v>1</v>
      </c>
      <c r="C9" s="143">
        <v>0</v>
      </c>
      <c r="D9" s="144">
        <f t="shared" si="0"/>
        <v>1</v>
      </c>
    </row>
    <row r="10" spans="1:4" ht="20.100000000000001" customHeight="1" x14ac:dyDescent="0.25">
      <c r="A10" s="168" t="s">
        <v>234</v>
      </c>
      <c r="B10" s="143">
        <v>4</v>
      </c>
      <c r="C10" s="143">
        <v>0</v>
      </c>
      <c r="D10" s="144">
        <f t="shared" si="0"/>
        <v>4</v>
      </c>
    </row>
    <row r="11" spans="1:4" ht="22.5" customHeight="1" x14ac:dyDescent="0.25">
      <c r="A11" s="202" t="s">
        <v>0</v>
      </c>
      <c r="B11" s="203">
        <f>SUM(B8:B10)</f>
        <v>14</v>
      </c>
      <c r="C11" s="203">
        <f>SUM(C8:C10)</f>
        <v>2</v>
      </c>
      <c r="D11" s="110">
        <f>SUM(D8:D10)</f>
        <v>16</v>
      </c>
    </row>
    <row r="12" spans="1:4" ht="16.2" x14ac:dyDescent="0.25">
      <c r="A12" s="48" t="s">
        <v>269</v>
      </c>
    </row>
    <row r="13" spans="1:4" ht="16.2" x14ac:dyDescent="0.25">
      <c r="A13" s="48" t="s">
        <v>243</v>
      </c>
    </row>
    <row r="15" spans="1:4" ht="32.25" customHeight="1" x14ac:dyDescent="0.25">
      <c r="A15" s="69"/>
    </row>
    <row r="16" spans="1:4" ht="18.600000000000001" x14ac:dyDescent="0.25"/>
    <row r="17" spans="6:6" ht="13.5" customHeight="1" x14ac:dyDescent="0.25"/>
    <row r="31" spans="6:6" ht="35.25" customHeight="1" x14ac:dyDescent="0.25">
      <c r="F31" s="68"/>
    </row>
    <row r="32" spans="6:6" ht="35.25" customHeight="1" x14ac:dyDescent="0.25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41"/>
  <sheetViews>
    <sheetView showGridLines="0" zoomScale="80" zoomScaleNormal="80" zoomScaleSheetLayoutView="115" workbookViewId="0">
      <selection activeCell="M22" sqref="M22"/>
    </sheetView>
  </sheetViews>
  <sheetFormatPr baseColWidth="10" defaultColWidth="11.44140625" defaultRowHeight="16.2" x14ac:dyDescent="0.25"/>
  <cols>
    <col min="1" max="1" width="47" style="129" customWidth="1"/>
    <col min="2" max="10" width="7.6640625" style="129" customWidth="1"/>
    <col min="11" max="11" width="9.88671875" style="129" customWidth="1"/>
    <col min="12" max="13" width="11.44140625" style="129"/>
    <col min="14" max="21" width="5.88671875" style="129" customWidth="1"/>
    <col min="22" max="25" width="5" style="129" customWidth="1"/>
    <col min="26" max="26" width="5.33203125" style="129" customWidth="1"/>
    <col min="27" max="16384" width="11.44140625" style="129"/>
  </cols>
  <sheetData>
    <row r="1" spans="1:12" x14ac:dyDescent="0.25">
      <c r="A1" s="298" t="s">
        <v>292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2" x14ac:dyDescent="0.25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2" ht="31.5" customHeight="1" x14ac:dyDescent="0.25">
      <c r="A3" s="299" t="s">
        <v>100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</row>
    <row r="4" spans="1:12" x14ac:dyDescent="0.25">
      <c r="A4" s="302" t="s">
        <v>327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2" ht="13.5" customHeight="1" x14ac:dyDescent="0.25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ht="19.5" customHeight="1" x14ac:dyDescent="0.25">
      <c r="A6" s="337" t="s">
        <v>77</v>
      </c>
      <c r="B6" s="338" t="s">
        <v>51</v>
      </c>
      <c r="C6" s="338"/>
      <c r="D6" s="338"/>
      <c r="E6" s="338"/>
      <c r="F6" s="338"/>
      <c r="G6" s="338"/>
      <c r="H6" s="338"/>
      <c r="I6" s="338"/>
      <c r="J6" s="338"/>
      <c r="K6" s="337" t="s">
        <v>0</v>
      </c>
    </row>
    <row r="7" spans="1:12" ht="18" customHeight="1" x14ac:dyDescent="0.25">
      <c r="A7" s="337"/>
      <c r="B7" s="163" t="s">
        <v>120</v>
      </c>
      <c r="C7" s="163" t="s">
        <v>78</v>
      </c>
      <c r="D7" s="163" t="s">
        <v>74</v>
      </c>
      <c r="E7" s="163" t="s">
        <v>70</v>
      </c>
      <c r="F7" s="163" t="s">
        <v>129</v>
      </c>
      <c r="G7" s="163" t="s">
        <v>69</v>
      </c>
      <c r="H7" s="163" t="s">
        <v>73</v>
      </c>
      <c r="I7" s="163" t="s">
        <v>130</v>
      </c>
      <c r="J7" s="163" t="s">
        <v>71</v>
      </c>
      <c r="K7" s="337"/>
    </row>
    <row r="8" spans="1:12" ht="19.5" customHeight="1" x14ac:dyDescent="0.25">
      <c r="A8" s="136" t="s">
        <v>200</v>
      </c>
      <c r="B8" s="256">
        <v>1</v>
      </c>
      <c r="C8" s="256">
        <v>1</v>
      </c>
      <c r="D8" s="256">
        <v>0</v>
      </c>
      <c r="E8" s="256">
        <v>1</v>
      </c>
      <c r="F8" s="256">
        <v>0</v>
      </c>
      <c r="G8" s="256">
        <v>3</v>
      </c>
      <c r="H8" s="256">
        <v>0</v>
      </c>
      <c r="I8" s="256">
        <v>2</v>
      </c>
      <c r="J8" s="256">
        <v>0</v>
      </c>
      <c r="K8" s="257">
        <f t="shared" ref="K8:K23" si="0">SUM(B8:J8)</f>
        <v>8</v>
      </c>
    </row>
    <row r="9" spans="1:12" ht="15" customHeight="1" x14ac:dyDescent="0.25">
      <c r="A9" s="136" t="s">
        <v>201</v>
      </c>
      <c r="B9" s="256">
        <v>0</v>
      </c>
      <c r="C9" s="256">
        <v>0</v>
      </c>
      <c r="D9" s="256">
        <v>0</v>
      </c>
      <c r="E9" s="256">
        <v>0</v>
      </c>
      <c r="F9" s="256">
        <v>0</v>
      </c>
      <c r="G9" s="256">
        <v>0</v>
      </c>
      <c r="H9" s="256">
        <v>0</v>
      </c>
      <c r="I9" s="256">
        <v>0</v>
      </c>
      <c r="J9" s="256">
        <v>0</v>
      </c>
      <c r="K9" s="257">
        <f t="shared" si="0"/>
        <v>0</v>
      </c>
    </row>
    <row r="10" spans="1:12" ht="15" customHeight="1" x14ac:dyDescent="0.25">
      <c r="A10" s="164" t="s">
        <v>202</v>
      </c>
      <c r="B10" s="252">
        <v>0</v>
      </c>
      <c r="C10" s="256">
        <v>0</v>
      </c>
      <c r="D10" s="256">
        <v>0</v>
      </c>
      <c r="E10" s="256">
        <v>0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8">
        <f t="shared" si="0"/>
        <v>0</v>
      </c>
    </row>
    <row r="11" spans="1:12" s="178" customFormat="1" ht="12.75" customHeight="1" x14ac:dyDescent="0.25">
      <c r="A11" s="136" t="s">
        <v>204</v>
      </c>
      <c r="B11" s="256">
        <v>0</v>
      </c>
      <c r="C11" s="256">
        <v>0</v>
      </c>
      <c r="D11" s="256">
        <v>2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7">
        <f t="shared" si="0"/>
        <v>2</v>
      </c>
    </row>
    <row r="12" spans="1:12" ht="12.75" customHeight="1" x14ac:dyDescent="0.25">
      <c r="A12" s="164" t="s">
        <v>206</v>
      </c>
      <c r="B12" s="252">
        <v>0</v>
      </c>
      <c r="C12" s="252">
        <v>0</v>
      </c>
      <c r="D12" s="252">
        <v>1</v>
      </c>
      <c r="E12" s="252">
        <v>0</v>
      </c>
      <c r="F12" s="252">
        <v>0</v>
      </c>
      <c r="G12" s="252">
        <v>0</v>
      </c>
      <c r="H12" s="252">
        <v>0</v>
      </c>
      <c r="I12" s="252">
        <v>0</v>
      </c>
      <c r="J12" s="252">
        <v>0</v>
      </c>
      <c r="K12" s="258">
        <f t="shared" si="0"/>
        <v>1</v>
      </c>
    </row>
    <row r="13" spans="1:12" ht="12.75" customHeight="1" x14ac:dyDescent="0.25">
      <c r="A13" s="164" t="s">
        <v>289</v>
      </c>
      <c r="B13" s="252">
        <v>0</v>
      </c>
      <c r="C13" s="252">
        <v>0</v>
      </c>
      <c r="D13" s="252">
        <v>1</v>
      </c>
      <c r="E13" s="252">
        <v>0</v>
      </c>
      <c r="F13" s="252">
        <v>0</v>
      </c>
      <c r="G13" s="252">
        <v>0</v>
      </c>
      <c r="H13" s="252">
        <v>0</v>
      </c>
      <c r="I13" s="252">
        <v>0</v>
      </c>
      <c r="J13" s="252">
        <v>0</v>
      </c>
      <c r="K13" s="258">
        <f t="shared" si="0"/>
        <v>1</v>
      </c>
    </row>
    <row r="14" spans="1:12" x14ac:dyDescent="0.25">
      <c r="A14" s="136" t="s">
        <v>208</v>
      </c>
      <c r="B14" s="256">
        <v>0</v>
      </c>
      <c r="C14" s="256">
        <v>0</v>
      </c>
      <c r="D14" s="256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7">
        <f t="shared" si="0"/>
        <v>0</v>
      </c>
    </row>
    <row r="15" spans="1:12" ht="20.25" customHeight="1" x14ac:dyDescent="0.25">
      <c r="A15" s="164" t="s">
        <v>210</v>
      </c>
      <c r="B15" s="252">
        <v>0</v>
      </c>
      <c r="C15" s="252">
        <v>0</v>
      </c>
      <c r="D15" s="252">
        <v>0</v>
      </c>
      <c r="E15" s="252">
        <v>0</v>
      </c>
      <c r="F15" s="252">
        <v>0</v>
      </c>
      <c r="G15" s="252">
        <v>0</v>
      </c>
      <c r="H15" s="252">
        <v>0</v>
      </c>
      <c r="I15" s="252">
        <v>0</v>
      </c>
      <c r="J15" s="252">
        <v>0</v>
      </c>
      <c r="K15" s="259">
        <f t="shared" si="0"/>
        <v>0</v>
      </c>
    </row>
    <row r="16" spans="1:12" ht="17.25" customHeight="1" x14ac:dyDescent="0.25">
      <c r="A16" s="136" t="s">
        <v>212</v>
      </c>
      <c r="B16" s="256">
        <v>0</v>
      </c>
      <c r="C16" s="256">
        <v>0</v>
      </c>
      <c r="D16" s="256">
        <v>0</v>
      </c>
      <c r="E16" s="256">
        <v>0</v>
      </c>
      <c r="F16" s="256">
        <v>1</v>
      </c>
      <c r="G16" s="256">
        <v>0</v>
      </c>
      <c r="H16" s="256">
        <v>3</v>
      </c>
      <c r="I16" s="256">
        <v>0</v>
      </c>
      <c r="J16" s="256">
        <v>1</v>
      </c>
      <c r="K16" s="257">
        <f t="shared" si="0"/>
        <v>5</v>
      </c>
    </row>
    <row r="17" spans="1:14" ht="22.8" x14ac:dyDescent="0.25">
      <c r="A17" s="164" t="s">
        <v>213</v>
      </c>
      <c r="B17" s="252">
        <v>0</v>
      </c>
      <c r="C17" s="252">
        <v>0</v>
      </c>
      <c r="D17" s="252">
        <v>0</v>
      </c>
      <c r="E17" s="252">
        <v>0</v>
      </c>
      <c r="F17" s="252">
        <v>0</v>
      </c>
      <c r="G17" s="252">
        <v>0</v>
      </c>
      <c r="H17" s="252">
        <v>3</v>
      </c>
      <c r="I17" s="252">
        <v>0</v>
      </c>
      <c r="J17" s="252">
        <v>1</v>
      </c>
      <c r="K17" s="258">
        <f t="shared" si="0"/>
        <v>4</v>
      </c>
    </row>
    <row r="18" spans="1:14" ht="21.75" customHeight="1" x14ac:dyDescent="0.25">
      <c r="A18" s="164" t="s">
        <v>214</v>
      </c>
      <c r="B18" s="252">
        <v>0</v>
      </c>
      <c r="C18" s="252">
        <v>0</v>
      </c>
      <c r="D18" s="252">
        <v>0</v>
      </c>
      <c r="E18" s="252">
        <v>0</v>
      </c>
      <c r="F18" s="252">
        <v>1</v>
      </c>
      <c r="G18" s="252">
        <v>0</v>
      </c>
      <c r="H18" s="252">
        <v>0</v>
      </c>
      <c r="I18" s="252">
        <v>0</v>
      </c>
      <c r="J18" s="252">
        <v>0</v>
      </c>
      <c r="K18" s="258">
        <f t="shared" si="0"/>
        <v>1</v>
      </c>
    </row>
    <row r="19" spans="1:14" ht="18.75" customHeight="1" x14ac:dyDescent="0.25">
      <c r="A19" s="136" t="s">
        <v>215</v>
      </c>
      <c r="B19" s="256">
        <v>0</v>
      </c>
      <c r="C19" s="256">
        <v>0</v>
      </c>
      <c r="D19" s="256">
        <v>0</v>
      </c>
      <c r="E19" s="256">
        <v>0</v>
      </c>
      <c r="F19" s="256">
        <v>0</v>
      </c>
      <c r="G19" s="256">
        <v>1</v>
      </c>
      <c r="H19" s="256">
        <v>0</v>
      </c>
      <c r="I19" s="256">
        <v>0</v>
      </c>
      <c r="J19" s="256">
        <v>0</v>
      </c>
      <c r="K19" s="257">
        <f t="shared" si="0"/>
        <v>1</v>
      </c>
    </row>
    <row r="20" spans="1:14" ht="22.8" x14ac:dyDescent="0.25">
      <c r="A20" s="164" t="s">
        <v>313</v>
      </c>
      <c r="B20" s="252">
        <v>0</v>
      </c>
      <c r="C20" s="252">
        <v>0</v>
      </c>
      <c r="D20" s="252">
        <v>0</v>
      </c>
      <c r="E20" s="252">
        <v>0</v>
      </c>
      <c r="F20" s="252">
        <v>0</v>
      </c>
      <c r="G20" s="252">
        <v>1</v>
      </c>
      <c r="H20" s="252">
        <v>0</v>
      </c>
      <c r="I20" s="252">
        <v>0</v>
      </c>
      <c r="J20" s="252">
        <v>0</v>
      </c>
      <c r="K20" s="258">
        <f t="shared" si="0"/>
        <v>1</v>
      </c>
    </row>
    <row r="21" spans="1:14" x14ac:dyDescent="0.25">
      <c r="A21" s="164" t="s">
        <v>219</v>
      </c>
      <c r="B21" s="252">
        <v>0</v>
      </c>
      <c r="C21" s="252">
        <v>0</v>
      </c>
      <c r="D21" s="252">
        <v>0</v>
      </c>
      <c r="E21" s="252">
        <v>0</v>
      </c>
      <c r="F21" s="252">
        <v>0</v>
      </c>
      <c r="G21" s="252">
        <v>0</v>
      </c>
      <c r="H21" s="252">
        <v>0</v>
      </c>
      <c r="I21" s="252">
        <v>0</v>
      </c>
      <c r="J21" s="252">
        <v>0</v>
      </c>
      <c r="K21" s="258">
        <f t="shared" si="0"/>
        <v>0</v>
      </c>
    </row>
    <row r="22" spans="1:14" ht="18.75" customHeight="1" x14ac:dyDescent="0.25">
      <c r="A22" s="136" t="s">
        <v>220</v>
      </c>
      <c r="B22" s="256">
        <v>0</v>
      </c>
      <c r="C22" s="256">
        <v>0</v>
      </c>
      <c r="D22" s="256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7">
        <f t="shared" si="0"/>
        <v>0</v>
      </c>
    </row>
    <row r="23" spans="1:14" ht="22.5" customHeight="1" x14ac:dyDescent="0.25">
      <c r="A23" s="164" t="s">
        <v>112</v>
      </c>
      <c r="B23" s="252">
        <v>0</v>
      </c>
      <c r="C23" s="252">
        <v>0</v>
      </c>
      <c r="D23" s="252">
        <v>0</v>
      </c>
      <c r="E23" s="252">
        <v>0</v>
      </c>
      <c r="F23" s="252">
        <v>0</v>
      </c>
      <c r="G23" s="252">
        <v>0</v>
      </c>
      <c r="H23" s="252">
        <v>0</v>
      </c>
      <c r="I23" s="252">
        <v>0</v>
      </c>
      <c r="J23" s="252">
        <v>0</v>
      </c>
      <c r="K23" s="259">
        <f t="shared" si="0"/>
        <v>0</v>
      </c>
    </row>
    <row r="24" spans="1:14" ht="18" customHeight="1" x14ac:dyDescent="0.25">
      <c r="A24" s="137" t="s">
        <v>0</v>
      </c>
      <c r="B24" s="138">
        <f t="shared" ref="B24:K24" si="1">SUM(B8,B9,B11,B14,B16, B22,B19)</f>
        <v>1</v>
      </c>
      <c r="C24" s="138">
        <f t="shared" si="1"/>
        <v>1</v>
      </c>
      <c r="D24" s="138">
        <f t="shared" si="1"/>
        <v>2</v>
      </c>
      <c r="E24" s="138">
        <f t="shared" si="1"/>
        <v>1</v>
      </c>
      <c r="F24" s="138">
        <f t="shared" si="1"/>
        <v>1</v>
      </c>
      <c r="G24" s="138">
        <f t="shared" si="1"/>
        <v>4</v>
      </c>
      <c r="H24" s="138">
        <f t="shared" si="1"/>
        <v>3</v>
      </c>
      <c r="I24" s="138">
        <f t="shared" si="1"/>
        <v>2</v>
      </c>
      <c r="J24" s="138">
        <f t="shared" si="1"/>
        <v>1</v>
      </c>
      <c r="K24" s="253">
        <f t="shared" si="1"/>
        <v>16</v>
      </c>
    </row>
    <row r="25" spans="1:14" ht="20.25" customHeight="1" x14ac:dyDescent="0.25">
      <c r="A25" s="134" t="s">
        <v>278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8"/>
    </row>
    <row r="26" spans="1:14" ht="10.5" customHeight="1" x14ac:dyDescent="0.25">
      <c r="A26" s="134" t="s">
        <v>243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8"/>
    </row>
    <row r="27" spans="1:14" ht="10.5" customHeight="1" x14ac:dyDescent="0.25">
      <c r="A27" s="340" t="s">
        <v>51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</row>
    <row r="28" spans="1:14" ht="9" customHeight="1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4" ht="12" customHeight="1" x14ac:dyDescent="0.25">
      <c r="A29" s="131" t="s">
        <v>68</v>
      </c>
      <c r="D29" s="339" t="s">
        <v>60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 ht="12" customHeight="1" x14ac:dyDescent="0.25">
      <c r="A30" s="131" t="s">
        <v>67</v>
      </c>
      <c r="D30" s="339" t="s">
        <v>59</v>
      </c>
      <c r="E30" s="339"/>
      <c r="F30" s="339"/>
      <c r="G30" s="339"/>
      <c r="H30" s="339"/>
      <c r="I30" s="339"/>
      <c r="J30" s="339"/>
      <c r="K30" s="339"/>
      <c r="L30" s="339"/>
      <c r="M30" s="339"/>
      <c r="N30" s="339"/>
    </row>
    <row r="31" spans="1:14" ht="12" customHeight="1" x14ac:dyDescent="0.25">
      <c r="A31" s="131" t="s">
        <v>66</v>
      </c>
      <c r="D31" s="339" t="s">
        <v>58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 ht="12" customHeight="1" x14ac:dyDescent="0.25">
      <c r="A32" s="131" t="s">
        <v>65</v>
      </c>
      <c r="D32" s="339" t="s">
        <v>57</v>
      </c>
      <c r="E32" s="339"/>
      <c r="F32" s="339"/>
      <c r="G32" s="339"/>
      <c r="H32" s="339"/>
      <c r="I32" s="339"/>
      <c r="J32" s="339"/>
      <c r="K32" s="339"/>
      <c r="L32" s="339"/>
      <c r="M32" s="339"/>
      <c r="N32" s="339"/>
    </row>
    <row r="33" spans="1:18" ht="12" customHeight="1" x14ac:dyDescent="0.25">
      <c r="A33" s="131" t="s">
        <v>64</v>
      </c>
      <c r="D33" s="339" t="s">
        <v>56</v>
      </c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132"/>
      <c r="P33" s="132"/>
      <c r="Q33" s="132"/>
      <c r="R33" s="132"/>
    </row>
    <row r="34" spans="1:18" ht="12" customHeight="1" x14ac:dyDescent="0.25">
      <c r="A34" s="131" t="s">
        <v>63</v>
      </c>
      <c r="D34" s="339" t="s">
        <v>55</v>
      </c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132"/>
      <c r="P34" s="132"/>
      <c r="Q34" s="132"/>
      <c r="R34" s="132"/>
    </row>
    <row r="35" spans="1:18" ht="12" customHeight="1" x14ac:dyDescent="0.25">
      <c r="A35" s="131" t="s">
        <v>62</v>
      </c>
      <c r="D35" s="339" t="s">
        <v>54</v>
      </c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132"/>
      <c r="P35" s="132"/>
      <c r="Q35" s="132"/>
      <c r="R35" s="132"/>
    </row>
    <row r="36" spans="1:18" ht="12" customHeight="1" x14ac:dyDescent="0.25">
      <c r="A36" s="131" t="s">
        <v>61</v>
      </c>
      <c r="D36" s="339" t="s">
        <v>53</v>
      </c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132"/>
      <c r="P36" s="132"/>
      <c r="Q36" s="132"/>
      <c r="R36" s="132"/>
    </row>
    <row r="37" spans="1:18" ht="8.25" customHeight="1" x14ac:dyDescent="0.25">
      <c r="A37" s="133"/>
      <c r="D37" s="339" t="s">
        <v>133</v>
      </c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132"/>
      <c r="P37" s="132"/>
      <c r="Q37" s="132"/>
      <c r="R37" s="132"/>
    </row>
    <row r="38" spans="1:18" ht="5.25" customHeight="1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</row>
    <row r="39" spans="1:18" ht="9.75" customHeight="1" x14ac:dyDescent="0.25"/>
    <row r="40" spans="1:18" x14ac:dyDescent="0.25">
      <c r="B40" s="135"/>
      <c r="C40" s="135"/>
      <c r="D40" s="135"/>
      <c r="E40" s="135"/>
      <c r="F40" s="135"/>
      <c r="G40" s="135"/>
      <c r="H40" s="135"/>
      <c r="I40" s="135"/>
      <c r="J40" s="135"/>
    </row>
    <row r="41" spans="1:18" x14ac:dyDescent="0.25">
      <c r="B41" s="135"/>
      <c r="C41" s="135"/>
      <c r="D41" s="135"/>
      <c r="E41" s="135"/>
      <c r="F41" s="135"/>
      <c r="G41" s="135"/>
      <c r="H41" s="135"/>
      <c r="I41" s="135"/>
      <c r="J41" s="135"/>
    </row>
  </sheetData>
  <mergeCells count="16">
    <mergeCell ref="D34:N34"/>
    <mergeCell ref="D35:N35"/>
    <mergeCell ref="D36:N36"/>
    <mergeCell ref="D37:N37"/>
    <mergeCell ref="A27:K27"/>
    <mergeCell ref="D29:N29"/>
    <mergeCell ref="D30:N30"/>
    <mergeCell ref="D31:N31"/>
    <mergeCell ref="D32:N32"/>
    <mergeCell ref="D33:N33"/>
    <mergeCell ref="A1:K1"/>
    <mergeCell ref="A3:K3"/>
    <mergeCell ref="A6:A7"/>
    <mergeCell ref="B6:J6"/>
    <mergeCell ref="K6:K7"/>
    <mergeCell ref="A4:K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7"/>
  <sheetViews>
    <sheetView showGridLines="0" topLeftCell="A10" zoomScale="85" zoomScaleNormal="85" zoomScaleSheetLayoutView="100" workbookViewId="0">
      <selection activeCell="F29" sqref="F29"/>
    </sheetView>
  </sheetViews>
  <sheetFormatPr baseColWidth="10" defaultColWidth="11.44140625" defaultRowHeight="18.600000000000001" x14ac:dyDescent="0.25"/>
  <cols>
    <col min="1" max="1" width="49" style="70" customWidth="1"/>
    <col min="2" max="2" width="16.109375" style="65" customWidth="1"/>
    <col min="3" max="3" width="15.33203125" style="65" customWidth="1"/>
    <col min="4" max="4" width="17" style="65" customWidth="1"/>
    <col min="5" max="16384" width="11.44140625" style="65"/>
  </cols>
  <sheetData>
    <row r="1" spans="1:4" s="126" customFormat="1" ht="21" x14ac:dyDescent="0.25">
      <c r="A1" s="285" t="s">
        <v>138</v>
      </c>
      <c r="B1" s="285"/>
      <c r="C1" s="285"/>
      <c r="D1" s="285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0.75" customHeight="1" x14ac:dyDescent="0.25">
      <c r="A3" s="341" t="s">
        <v>261</v>
      </c>
      <c r="B3" s="341"/>
      <c r="C3" s="341"/>
      <c r="D3" s="341"/>
    </row>
    <row r="4" spans="1:4" s="68" customFormat="1" x14ac:dyDescent="0.25">
      <c r="A4" s="342" t="s">
        <v>326</v>
      </c>
      <c r="B4" s="342"/>
      <c r="C4" s="342"/>
      <c r="D4" s="342"/>
    </row>
    <row r="5" spans="1:4" s="68" customFormat="1" ht="13.5" customHeight="1" x14ac:dyDescent="0.25"/>
    <row r="6" spans="1:4" s="68" customFormat="1" ht="37.5" customHeight="1" x14ac:dyDescent="0.25">
      <c r="A6" s="52" t="s">
        <v>228</v>
      </c>
      <c r="B6" s="128" t="s">
        <v>119</v>
      </c>
      <c r="C6" s="128" t="s">
        <v>229</v>
      </c>
      <c r="D6" s="127" t="s">
        <v>237</v>
      </c>
    </row>
    <row r="7" spans="1:4" ht="16.2" x14ac:dyDescent="0.25">
      <c r="A7" s="88" t="s">
        <v>335</v>
      </c>
      <c r="B7" s="117">
        <v>1</v>
      </c>
      <c r="C7" s="117">
        <v>1</v>
      </c>
      <c r="D7" s="242">
        <v>0</v>
      </c>
    </row>
    <row r="8" spans="1:4" ht="16.2" x14ac:dyDescent="0.25">
      <c r="A8" s="88" t="s">
        <v>320</v>
      </c>
      <c r="B8" s="117">
        <v>4</v>
      </c>
      <c r="C8" s="117">
        <v>4</v>
      </c>
      <c r="D8" s="242">
        <v>36000</v>
      </c>
    </row>
    <row r="9" spans="1:4" ht="22.8" x14ac:dyDescent="0.25">
      <c r="A9" s="88" t="s">
        <v>336</v>
      </c>
      <c r="B9" s="117">
        <v>1</v>
      </c>
      <c r="C9" s="117">
        <v>0</v>
      </c>
      <c r="D9" s="242">
        <v>0</v>
      </c>
    </row>
    <row r="10" spans="1:4" ht="22.8" x14ac:dyDescent="0.25">
      <c r="A10" s="88" t="s">
        <v>337</v>
      </c>
      <c r="B10" s="117">
        <v>1</v>
      </c>
      <c r="C10" s="117">
        <v>0</v>
      </c>
      <c r="D10" s="242">
        <v>70000</v>
      </c>
    </row>
    <row r="11" spans="1:4" ht="16.2" x14ac:dyDescent="0.25">
      <c r="A11" s="88" t="s">
        <v>338</v>
      </c>
      <c r="B11" s="117">
        <v>7</v>
      </c>
      <c r="C11" s="117">
        <v>2</v>
      </c>
      <c r="D11" s="242">
        <v>50000</v>
      </c>
    </row>
    <row r="12" spans="1:4" ht="16.2" x14ac:dyDescent="0.25">
      <c r="A12" s="88" t="s">
        <v>339</v>
      </c>
      <c r="B12" s="117">
        <v>2</v>
      </c>
      <c r="C12" s="117">
        <v>2</v>
      </c>
      <c r="D12" s="242">
        <v>0</v>
      </c>
    </row>
    <row r="13" spans="1:4" ht="16.2" x14ac:dyDescent="0.25">
      <c r="A13" s="88" t="s">
        <v>281</v>
      </c>
      <c r="B13" s="117">
        <v>2</v>
      </c>
      <c r="C13" s="117">
        <v>2</v>
      </c>
      <c r="D13" s="242">
        <v>603000</v>
      </c>
    </row>
    <row r="14" spans="1:4" ht="16.2" x14ac:dyDescent="0.25">
      <c r="A14" s="88" t="s">
        <v>340</v>
      </c>
      <c r="B14" s="117">
        <v>1</v>
      </c>
      <c r="C14" s="117">
        <v>0</v>
      </c>
      <c r="D14" s="242">
        <v>0</v>
      </c>
    </row>
    <row r="15" spans="1:4" ht="16.2" x14ac:dyDescent="0.25">
      <c r="A15" s="88" t="s">
        <v>1</v>
      </c>
      <c r="B15" s="117">
        <v>41</v>
      </c>
      <c r="C15" s="117">
        <v>44</v>
      </c>
      <c r="D15" s="242">
        <v>148600</v>
      </c>
    </row>
    <row r="16" spans="1:4" ht="18" customHeight="1" x14ac:dyDescent="0.25">
      <c r="A16" s="232" t="s">
        <v>0</v>
      </c>
      <c r="B16" s="233">
        <f>SUM(B7:B15)</f>
        <v>60</v>
      </c>
      <c r="C16" s="233">
        <f>SUM(C7:C15)</f>
        <v>55</v>
      </c>
      <c r="D16" s="234">
        <f>SUM(D7:D15)</f>
        <v>907600</v>
      </c>
    </row>
    <row r="17" spans="1:4" ht="7.5" customHeight="1" x14ac:dyDescent="0.25">
      <c r="A17" s="65"/>
    </row>
    <row r="18" spans="1:4" x14ac:dyDescent="0.25">
      <c r="D18" s="70"/>
    </row>
    <row r="36" spans="1:1" ht="13.5" customHeight="1" x14ac:dyDescent="0.25">
      <c r="A36" s="48" t="s">
        <v>272</v>
      </c>
    </row>
    <row r="37" spans="1:1" ht="16.2" x14ac:dyDescent="0.25">
      <c r="A37" s="48" t="s">
        <v>243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80" zoomScaleNormal="80" zoomScaleSheetLayoutView="160" workbookViewId="0">
      <selection activeCell="C10" sqref="C10"/>
    </sheetView>
  </sheetViews>
  <sheetFormatPr baseColWidth="10" defaultColWidth="11.44140625" defaultRowHeight="16.2" x14ac:dyDescent="0.25"/>
  <cols>
    <col min="1" max="1" width="12" style="57" customWidth="1"/>
    <col min="2" max="2" width="7.5546875" style="57" customWidth="1"/>
    <col min="3" max="3" width="8.44140625" style="57" customWidth="1"/>
    <col min="4" max="4" width="6.88671875" style="57" bestFit="1" customWidth="1"/>
    <col min="5" max="6" width="5.77734375" style="57" bestFit="1" customWidth="1"/>
    <col min="7" max="7" width="5.6640625" style="57" bestFit="1" customWidth="1"/>
    <col min="8" max="8" width="5.44140625" style="57" bestFit="1" customWidth="1"/>
    <col min="9" max="9" width="7.6640625" style="57" bestFit="1" customWidth="1"/>
    <col min="10" max="13" width="10.109375" style="57" customWidth="1"/>
    <col min="14" max="14" width="9.109375" style="57" customWidth="1"/>
    <col min="15" max="16384" width="11.44140625" style="57"/>
  </cols>
  <sheetData>
    <row r="1" spans="1:15" x14ac:dyDescent="0.25">
      <c r="A1" s="298" t="s">
        <v>244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5" x14ac:dyDescent="0.25">
      <c r="A2" s="208" t="s">
        <v>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5" ht="29.25" customHeight="1" x14ac:dyDescent="0.25">
      <c r="A3" s="299" t="s">
        <v>152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</row>
    <row r="4" spans="1:15" x14ac:dyDescent="0.25">
      <c r="A4" s="343" t="s">
        <v>321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1:15" ht="13.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5" ht="24.75" customHeight="1" x14ac:dyDescent="0.25">
      <c r="A6" s="291" t="s">
        <v>81</v>
      </c>
      <c r="B6" s="346" t="s">
        <v>153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  <c r="N6" s="345" t="s">
        <v>0</v>
      </c>
    </row>
    <row r="7" spans="1:15" ht="24.75" customHeight="1" x14ac:dyDescent="0.25">
      <c r="A7" s="291"/>
      <c r="B7" s="180" t="s">
        <v>134</v>
      </c>
      <c r="C7" s="180" t="s">
        <v>151</v>
      </c>
      <c r="D7" s="180" t="s">
        <v>154</v>
      </c>
      <c r="E7" s="180" t="s">
        <v>155</v>
      </c>
      <c r="F7" s="180" t="s">
        <v>156</v>
      </c>
      <c r="G7" s="180" t="s">
        <v>157</v>
      </c>
      <c r="H7" s="180" t="s">
        <v>257</v>
      </c>
      <c r="I7" s="180" t="s">
        <v>263</v>
      </c>
      <c r="J7" s="180" t="s">
        <v>264</v>
      </c>
      <c r="K7" s="180" t="s">
        <v>266</v>
      </c>
      <c r="L7" s="180" t="s">
        <v>268</v>
      </c>
      <c r="M7" s="179" t="s">
        <v>267</v>
      </c>
      <c r="N7" s="345"/>
    </row>
    <row r="8" spans="1:15" ht="21" customHeight="1" x14ac:dyDescent="0.25">
      <c r="A8" s="88" t="s">
        <v>79</v>
      </c>
      <c r="B8" s="108">
        <v>4</v>
      </c>
      <c r="C8" s="108">
        <v>9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f>SUM(B8:M8)</f>
        <v>13</v>
      </c>
    </row>
    <row r="9" spans="1:15" ht="21.75" customHeight="1" x14ac:dyDescent="0.25">
      <c r="A9" s="88" t="s">
        <v>80</v>
      </c>
      <c r="B9" s="108">
        <v>0</v>
      </c>
      <c r="C9" s="108">
        <v>1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f>SUM(B9:M9)</f>
        <v>1</v>
      </c>
    </row>
    <row r="10" spans="1:15" ht="24.75" customHeight="1" x14ac:dyDescent="0.25">
      <c r="A10" s="54" t="s">
        <v>2</v>
      </c>
      <c r="B10" s="109">
        <f t="shared" ref="B10:M10" si="0">SUM(B8:B9)</f>
        <v>4</v>
      </c>
      <c r="C10" s="109">
        <f t="shared" si="0"/>
        <v>10</v>
      </c>
      <c r="D10" s="109">
        <f t="shared" si="0"/>
        <v>0</v>
      </c>
      <c r="E10" s="109">
        <f t="shared" si="0"/>
        <v>0</v>
      </c>
      <c r="F10" s="109">
        <f t="shared" si="0"/>
        <v>0</v>
      </c>
      <c r="G10" s="109">
        <f t="shared" si="0"/>
        <v>0</v>
      </c>
      <c r="H10" s="109">
        <f t="shared" si="0"/>
        <v>0</v>
      </c>
      <c r="I10" s="109">
        <f t="shared" si="0"/>
        <v>0</v>
      </c>
      <c r="J10" s="109">
        <f t="shared" si="0"/>
        <v>0</v>
      </c>
      <c r="K10" s="109">
        <f t="shared" si="0"/>
        <v>0</v>
      </c>
      <c r="L10" s="109">
        <f t="shared" si="0"/>
        <v>0</v>
      </c>
      <c r="M10" s="109">
        <f t="shared" si="0"/>
        <v>0</v>
      </c>
      <c r="N10" s="109">
        <f>SUM(N8:N9)</f>
        <v>14</v>
      </c>
    </row>
    <row r="11" spans="1:15" ht="19.5" customHeight="1" x14ac:dyDescent="0.25">
      <c r="A11" s="48" t="s">
        <v>271</v>
      </c>
    </row>
    <row r="12" spans="1:15" x14ac:dyDescent="0.25">
      <c r="A12" s="48" t="s">
        <v>243</v>
      </c>
    </row>
    <row r="13" spans="1:15" ht="24.9" customHeight="1" x14ac:dyDescent="0.25"/>
    <row r="14" spans="1:15" ht="24.9" customHeight="1" x14ac:dyDescent="0.3">
      <c r="A14" s="175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</row>
    <row r="15" spans="1:15" ht="24.9" customHeight="1" x14ac:dyDescent="0.3">
      <c r="A15" s="175"/>
      <c r="B15"/>
      <c r="C15"/>
      <c r="D15"/>
      <c r="E15"/>
      <c r="F15"/>
      <c r="G15"/>
      <c r="H15"/>
      <c r="I15"/>
      <c r="J15"/>
      <c r="K15"/>
      <c r="L15"/>
      <c r="M15"/>
      <c r="N15" s="172"/>
      <c r="O15" s="173"/>
    </row>
    <row r="16" spans="1:15" ht="24.9" customHeight="1" x14ac:dyDescent="0.3">
      <c r="A16" s="175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</row>
    <row r="17" spans="1:15" ht="24.9" customHeight="1" x14ac:dyDescent="0.3">
      <c r="A17" s="174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</row>
    <row r="18" spans="1:15" ht="24.9" customHeight="1" x14ac:dyDescent="0.25"/>
    <row r="19" spans="1:15" ht="24.9" customHeight="1" x14ac:dyDescent="0.25"/>
    <row r="20" spans="1:15" ht="24.9" customHeight="1" x14ac:dyDescent="0.25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3"/>
  <sheetViews>
    <sheetView showGridLines="0" zoomScaleNormal="100" zoomScaleSheetLayoutView="130" workbookViewId="0">
      <selection activeCell="D18" sqref="D18"/>
    </sheetView>
  </sheetViews>
  <sheetFormatPr baseColWidth="10" defaultColWidth="11.44140625" defaultRowHeight="18.600000000000001" x14ac:dyDescent="0.25"/>
  <cols>
    <col min="1" max="1" width="49.109375" style="122" customWidth="1"/>
    <col min="2" max="2" width="17.88671875" style="113" customWidth="1"/>
    <col min="3" max="3" width="16.44140625" style="113" customWidth="1"/>
    <col min="4" max="4" width="12.5546875" style="113" customWidth="1"/>
    <col min="5" max="16384" width="11.44140625" style="113"/>
  </cols>
  <sheetData>
    <row r="1" spans="1:4" s="112" customFormat="1" ht="21" x14ac:dyDescent="0.25">
      <c r="A1" s="349" t="s">
        <v>146</v>
      </c>
      <c r="B1" s="349"/>
      <c r="C1" s="349"/>
      <c r="D1" s="349"/>
    </row>
    <row r="2" spans="1:4" ht="16.2" x14ac:dyDescent="0.25">
      <c r="A2" s="222" t="s">
        <v>82</v>
      </c>
      <c r="B2" s="223"/>
      <c r="C2" s="223"/>
      <c r="D2" s="223"/>
    </row>
    <row r="3" spans="1:4" s="114" customFormat="1" ht="30" customHeight="1" x14ac:dyDescent="0.25">
      <c r="A3" s="350" t="s">
        <v>230</v>
      </c>
      <c r="B3" s="350"/>
      <c r="C3" s="350"/>
      <c r="D3" s="350"/>
    </row>
    <row r="4" spans="1:4" s="114" customFormat="1" x14ac:dyDescent="0.25">
      <c r="A4" s="351" t="s">
        <v>326</v>
      </c>
      <c r="B4" s="351"/>
      <c r="C4" s="351"/>
      <c r="D4" s="351"/>
    </row>
    <row r="5" spans="1:4" s="114" customFormat="1" ht="13.5" customHeight="1" x14ac:dyDescent="0.25">
      <c r="A5" s="115"/>
      <c r="B5" s="115"/>
      <c r="C5" s="115"/>
      <c r="D5" s="115"/>
    </row>
    <row r="6" spans="1:4" s="114" customFormat="1" x14ac:dyDescent="0.25">
      <c r="A6" s="352" t="s">
        <v>231</v>
      </c>
      <c r="B6" s="353" t="s">
        <v>81</v>
      </c>
      <c r="C6" s="354"/>
      <c r="D6" s="355" t="s">
        <v>0</v>
      </c>
    </row>
    <row r="7" spans="1:4" s="114" customFormat="1" x14ac:dyDescent="0.25">
      <c r="A7" s="352"/>
      <c r="B7" s="159" t="s">
        <v>79</v>
      </c>
      <c r="C7" s="116" t="s">
        <v>80</v>
      </c>
      <c r="D7" s="355"/>
    </row>
    <row r="8" spans="1:4" ht="21.75" customHeight="1" x14ac:dyDescent="0.25">
      <c r="A8" s="123" t="s">
        <v>260</v>
      </c>
      <c r="B8" s="143">
        <v>2</v>
      </c>
      <c r="C8" s="143">
        <v>0</v>
      </c>
      <c r="D8" s="118">
        <f>SUM(B8:C8)</f>
        <v>2</v>
      </c>
    </row>
    <row r="9" spans="1:4" ht="21.75" customHeight="1" x14ac:dyDescent="0.25">
      <c r="A9" s="123" t="s">
        <v>341</v>
      </c>
      <c r="B9" s="143">
        <v>7</v>
      </c>
      <c r="C9" s="143">
        <v>0</v>
      </c>
      <c r="D9" s="118">
        <f>SUM(B9:C9)</f>
        <v>7</v>
      </c>
    </row>
    <row r="10" spans="1:4" ht="21.75" customHeight="1" x14ac:dyDescent="0.25">
      <c r="A10" s="123" t="s">
        <v>1</v>
      </c>
      <c r="B10" s="143">
        <v>1</v>
      </c>
      <c r="C10" s="143">
        <v>1</v>
      </c>
      <c r="D10" s="118">
        <f>SUM(B10:C10)</f>
        <v>2</v>
      </c>
    </row>
    <row r="11" spans="1:4" ht="23.25" customHeight="1" x14ac:dyDescent="0.25">
      <c r="A11" s="119" t="s">
        <v>0</v>
      </c>
      <c r="B11" s="120">
        <f>SUM(B8:B10)</f>
        <v>10</v>
      </c>
      <c r="C11" s="120">
        <f>SUM(C8:C10)</f>
        <v>1</v>
      </c>
      <c r="D11" s="121">
        <f>SUM(D8:D10)</f>
        <v>11</v>
      </c>
    </row>
    <row r="12" spans="1:4" ht="13.5" customHeight="1" x14ac:dyDescent="0.25">
      <c r="A12" s="48" t="s">
        <v>271</v>
      </c>
    </row>
    <row r="13" spans="1:4" ht="16.2" x14ac:dyDescent="0.25">
      <c r="A13" s="48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6"/>
  <sheetViews>
    <sheetView showGridLines="0" zoomScaleNormal="100" zoomScaleSheetLayoutView="120" workbookViewId="0">
      <selection activeCell="F12" sqref="F12"/>
    </sheetView>
  </sheetViews>
  <sheetFormatPr baseColWidth="10" defaultColWidth="11.44140625" defaultRowHeight="18.600000000000001" x14ac:dyDescent="0.25"/>
  <cols>
    <col min="1" max="1" width="51" style="122" customWidth="1"/>
    <col min="2" max="2" width="14.33203125" style="113" customWidth="1"/>
    <col min="3" max="3" width="15.6640625" style="113" customWidth="1"/>
    <col min="4" max="4" width="16.88671875" style="113" customWidth="1"/>
    <col min="5" max="16384" width="11.44140625" style="113"/>
  </cols>
  <sheetData>
    <row r="1" spans="1:4" s="112" customFormat="1" ht="21" x14ac:dyDescent="0.25">
      <c r="A1" s="349" t="s">
        <v>293</v>
      </c>
      <c r="B1" s="349"/>
      <c r="C1" s="349"/>
      <c r="D1" s="349"/>
    </row>
    <row r="2" spans="1:4" ht="16.2" x14ac:dyDescent="0.25">
      <c r="A2" s="222" t="s">
        <v>82</v>
      </c>
      <c r="B2" s="223"/>
      <c r="C2" s="223"/>
      <c r="D2" s="223"/>
    </row>
    <row r="3" spans="1:4" s="114" customFormat="1" ht="30" customHeight="1" x14ac:dyDescent="0.25">
      <c r="A3" s="350" t="s">
        <v>160</v>
      </c>
      <c r="B3" s="350"/>
      <c r="C3" s="350"/>
      <c r="D3" s="350"/>
    </row>
    <row r="4" spans="1:4" s="114" customFormat="1" x14ac:dyDescent="0.25">
      <c r="A4" s="351" t="s">
        <v>326</v>
      </c>
      <c r="B4" s="351"/>
      <c r="C4" s="351"/>
      <c r="D4" s="351"/>
    </row>
    <row r="5" spans="1:4" s="114" customFormat="1" ht="13.5" customHeight="1" x14ac:dyDescent="0.25">
      <c r="A5" s="115"/>
      <c r="B5" s="115"/>
      <c r="C5" s="115"/>
      <c r="D5" s="115"/>
    </row>
    <row r="6" spans="1:4" s="114" customFormat="1" x14ac:dyDescent="0.25">
      <c r="A6" s="356" t="s">
        <v>159</v>
      </c>
      <c r="B6" s="357" t="s">
        <v>81</v>
      </c>
      <c r="C6" s="357"/>
      <c r="D6" s="358" t="s">
        <v>0</v>
      </c>
    </row>
    <row r="7" spans="1:4" s="114" customFormat="1" x14ac:dyDescent="0.25">
      <c r="A7" s="356"/>
      <c r="B7" s="125" t="s">
        <v>79</v>
      </c>
      <c r="C7" s="125" t="s">
        <v>80</v>
      </c>
      <c r="D7" s="358"/>
    </row>
    <row r="8" spans="1:4" ht="19.5" customHeight="1" x14ac:dyDescent="0.25">
      <c r="A8" s="123" t="s">
        <v>342</v>
      </c>
      <c r="B8" s="117">
        <v>1</v>
      </c>
      <c r="C8" s="117">
        <v>0</v>
      </c>
      <c r="D8" s="118">
        <f t="shared" ref="D8:D13" si="0">SUM(B8:C8)</f>
        <v>1</v>
      </c>
    </row>
    <row r="9" spans="1:4" ht="19.5" customHeight="1" x14ac:dyDescent="0.25">
      <c r="A9" s="123" t="s">
        <v>343</v>
      </c>
      <c r="B9" s="117">
        <v>2</v>
      </c>
      <c r="C9" s="117">
        <v>0</v>
      </c>
      <c r="D9" s="118">
        <f t="shared" si="0"/>
        <v>2</v>
      </c>
    </row>
    <row r="10" spans="1:4" ht="19.5" customHeight="1" x14ac:dyDescent="0.25">
      <c r="A10" s="123" t="s">
        <v>344</v>
      </c>
      <c r="B10" s="117">
        <v>1</v>
      </c>
      <c r="C10" s="117">
        <v>0</v>
      </c>
      <c r="D10" s="118">
        <f t="shared" si="0"/>
        <v>1</v>
      </c>
    </row>
    <row r="11" spans="1:4" ht="19.5" customHeight="1" x14ac:dyDescent="0.25">
      <c r="A11" s="123" t="s">
        <v>345</v>
      </c>
      <c r="B11" s="117">
        <v>1</v>
      </c>
      <c r="C11" s="117">
        <v>0</v>
      </c>
      <c r="D11" s="118">
        <f t="shared" si="0"/>
        <v>1</v>
      </c>
    </row>
    <row r="12" spans="1:4" ht="19.5" customHeight="1" x14ac:dyDescent="0.25">
      <c r="A12" s="123" t="s">
        <v>249</v>
      </c>
      <c r="B12" s="117">
        <v>5</v>
      </c>
      <c r="C12" s="117">
        <v>0</v>
      </c>
      <c r="D12" s="118">
        <f t="shared" si="0"/>
        <v>5</v>
      </c>
    </row>
    <row r="13" spans="1:4" ht="15" customHeight="1" x14ac:dyDescent="0.25">
      <c r="A13" s="123" t="s">
        <v>346</v>
      </c>
      <c r="B13" s="117">
        <v>0</v>
      </c>
      <c r="C13" s="117">
        <v>1</v>
      </c>
      <c r="D13" s="118">
        <f t="shared" si="0"/>
        <v>1</v>
      </c>
    </row>
    <row r="14" spans="1:4" ht="22.5" customHeight="1" x14ac:dyDescent="0.25">
      <c r="A14" s="119" t="s">
        <v>0</v>
      </c>
      <c r="B14" s="120">
        <f>SUM(B8:B13)</f>
        <v>10</v>
      </c>
      <c r="C14" s="120">
        <f>SUM(C8:C13)</f>
        <v>1</v>
      </c>
      <c r="D14" s="121">
        <f>SUM(D8:D13)</f>
        <v>11</v>
      </c>
    </row>
    <row r="15" spans="1:4" ht="13.5" customHeight="1" x14ac:dyDescent="0.25">
      <c r="A15" s="124" t="s">
        <v>269</v>
      </c>
    </row>
    <row r="16" spans="1:4" ht="16.2" x14ac:dyDescent="0.25">
      <c r="A16" s="124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2"/>
  <sheetViews>
    <sheetView showGridLines="0" zoomScaleNormal="100" zoomScaleSheetLayoutView="110" workbookViewId="0">
      <selection activeCell="J12" sqref="J12"/>
    </sheetView>
  </sheetViews>
  <sheetFormatPr baseColWidth="10" defaultColWidth="11.44140625" defaultRowHeight="29.25" customHeight="1" x14ac:dyDescent="0.25"/>
  <cols>
    <col min="1" max="1" width="2.88671875" style="38" customWidth="1"/>
    <col min="2" max="2" width="19" style="38" customWidth="1"/>
    <col min="3" max="3" width="13.109375" style="38" customWidth="1"/>
    <col min="4" max="4" width="11.88671875" style="38" customWidth="1"/>
    <col min="5" max="5" width="12.109375" style="38" customWidth="1"/>
    <col min="6" max="6" width="15" style="38" customWidth="1"/>
    <col min="7" max="7" width="15.6640625" style="38" customWidth="1"/>
    <col min="8" max="8" width="2" style="38" customWidth="1"/>
    <col min="9" max="9" width="1.88671875" style="38" customWidth="1"/>
    <col min="10" max="10" width="7.44140625" style="38" customWidth="1"/>
    <col min="11" max="11" width="10.5546875" style="38" customWidth="1"/>
    <col min="12" max="12" width="11.6640625" style="38" bestFit="1" customWidth="1"/>
    <col min="13" max="13" width="5.109375" style="38" customWidth="1"/>
    <col min="14" max="17" width="6.6640625" style="38" customWidth="1"/>
    <col min="18" max="16384" width="11.44140625" style="38"/>
  </cols>
  <sheetData>
    <row r="1" spans="1:18" ht="13.5" customHeight="1" x14ac:dyDescent="0.25">
      <c r="A1" s="208"/>
      <c r="B1" s="285" t="s">
        <v>139</v>
      </c>
      <c r="C1" s="285"/>
      <c r="D1" s="285"/>
      <c r="E1" s="285"/>
      <c r="F1" s="285"/>
      <c r="G1" s="285"/>
      <c r="H1" s="208"/>
      <c r="I1" s="37"/>
    </row>
    <row r="2" spans="1:18" ht="13.5" customHeight="1" x14ac:dyDescent="0.25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5">
      <c r="A3" s="286" t="s">
        <v>294</v>
      </c>
      <c r="B3" s="286"/>
      <c r="C3" s="286"/>
      <c r="D3" s="286"/>
      <c r="E3" s="286"/>
      <c r="F3" s="286"/>
      <c r="G3" s="286"/>
      <c r="H3" s="286"/>
      <c r="I3" s="38"/>
      <c r="J3" s="38"/>
      <c r="K3" s="38"/>
      <c r="L3" s="38"/>
    </row>
    <row r="4" spans="1:18" s="39" customFormat="1" ht="13.5" customHeight="1" x14ac:dyDescent="0.25">
      <c r="A4" s="208"/>
      <c r="B4" s="289" t="s">
        <v>326</v>
      </c>
      <c r="C4" s="289"/>
      <c r="D4" s="289"/>
      <c r="E4" s="289"/>
      <c r="F4" s="289"/>
      <c r="G4" s="289"/>
      <c r="H4" s="209"/>
      <c r="I4" s="38"/>
      <c r="J4" s="38"/>
      <c r="K4" s="38"/>
      <c r="L4" s="38"/>
    </row>
    <row r="5" spans="1:18" s="39" customFormat="1" ht="13.5" customHeight="1" x14ac:dyDescent="0.25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5">
      <c r="B6" s="288" t="s">
        <v>162</v>
      </c>
      <c r="C6" s="287" t="s">
        <v>34</v>
      </c>
      <c r="D6" s="287"/>
      <c r="E6" s="287"/>
      <c r="F6" s="287"/>
      <c r="G6" s="288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5">
      <c r="B7" s="288"/>
      <c r="C7" s="53" t="s">
        <v>265</v>
      </c>
      <c r="D7" s="53" t="s">
        <v>29</v>
      </c>
      <c r="E7" s="53" t="s">
        <v>43</v>
      </c>
      <c r="F7" s="53" t="s">
        <v>31</v>
      </c>
      <c r="G7" s="288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5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5">
      <c r="B9" s="182" t="s">
        <v>311</v>
      </c>
      <c r="C9" s="195">
        <v>0</v>
      </c>
      <c r="D9" s="195">
        <v>1</v>
      </c>
      <c r="E9" s="195">
        <v>0</v>
      </c>
      <c r="F9" s="195">
        <v>0</v>
      </c>
      <c r="G9" s="198">
        <f>SUM(C9:F9)</f>
        <v>1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5">
      <c r="B10" s="181" t="s">
        <v>296</v>
      </c>
      <c r="C10" s="195">
        <v>4</v>
      </c>
      <c r="D10" s="195">
        <v>43</v>
      </c>
      <c r="E10" s="195">
        <v>0</v>
      </c>
      <c r="F10" s="195">
        <v>0</v>
      </c>
      <c r="G10" s="198">
        <f t="shared" ref="G10:G33" si="0">SUM(C10:F10)</f>
        <v>47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5">
      <c r="B11" s="181" t="s">
        <v>297</v>
      </c>
      <c r="C11" s="195">
        <v>0</v>
      </c>
      <c r="D11" s="195">
        <v>0</v>
      </c>
      <c r="E11" s="195">
        <v>0</v>
      </c>
      <c r="F11" s="195">
        <v>0</v>
      </c>
      <c r="G11" s="198">
        <f t="shared" si="0"/>
        <v>0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5">
      <c r="B12" s="181" t="s">
        <v>298</v>
      </c>
      <c r="C12" s="195">
        <v>0</v>
      </c>
      <c r="D12" s="195">
        <v>163</v>
      </c>
      <c r="E12" s="195">
        <v>0</v>
      </c>
      <c r="F12" s="195">
        <v>2</v>
      </c>
      <c r="G12" s="198">
        <f t="shared" si="0"/>
        <v>165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5">
      <c r="B13" s="181" t="s">
        <v>299</v>
      </c>
      <c r="C13" s="195">
        <v>0</v>
      </c>
      <c r="D13" s="195">
        <v>0</v>
      </c>
      <c r="E13" s="195">
        <v>0</v>
      </c>
      <c r="F13" s="195">
        <v>0</v>
      </c>
      <c r="G13" s="198">
        <f t="shared" si="0"/>
        <v>0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5">
      <c r="B14" s="181" t="s">
        <v>300</v>
      </c>
      <c r="C14" s="195">
        <v>0</v>
      </c>
      <c r="D14" s="195">
        <v>1</v>
      </c>
      <c r="E14" s="195">
        <v>3</v>
      </c>
      <c r="F14" s="195">
        <v>0</v>
      </c>
      <c r="G14" s="198">
        <f t="shared" si="0"/>
        <v>4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5">
      <c r="B15" s="181" t="s">
        <v>301</v>
      </c>
      <c r="C15" s="195">
        <v>1</v>
      </c>
      <c r="D15" s="195">
        <v>239</v>
      </c>
      <c r="E15" s="195">
        <v>20</v>
      </c>
      <c r="F15" s="195">
        <v>0</v>
      </c>
      <c r="G15" s="198">
        <f t="shared" si="0"/>
        <v>260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5">
      <c r="B16" s="181" t="s">
        <v>302</v>
      </c>
      <c r="C16" s="195">
        <v>0</v>
      </c>
      <c r="D16" s="195">
        <v>1</v>
      </c>
      <c r="E16" s="195">
        <v>1</v>
      </c>
      <c r="F16" s="195">
        <v>0</v>
      </c>
      <c r="G16" s="198">
        <f t="shared" si="0"/>
        <v>2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5">
      <c r="B17" s="181" t="s">
        <v>303</v>
      </c>
      <c r="C17" s="195">
        <v>0</v>
      </c>
      <c r="D17" s="195">
        <v>0</v>
      </c>
      <c r="E17" s="195">
        <v>0</v>
      </c>
      <c r="F17" s="195">
        <v>0</v>
      </c>
      <c r="G17" s="198">
        <f t="shared" si="0"/>
        <v>0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5">
      <c r="B18" s="181" t="s">
        <v>304</v>
      </c>
      <c r="C18" s="195">
        <v>0</v>
      </c>
      <c r="D18" s="195">
        <v>3</v>
      </c>
      <c r="E18" s="195">
        <v>0</v>
      </c>
      <c r="F18" s="195">
        <v>0</v>
      </c>
      <c r="G18" s="198">
        <f t="shared" si="0"/>
        <v>3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5">
      <c r="B19" s="181" t="s">
        <v>305</v>
      </c>
      <c r="C19" s="195">
        <v>0</v>
      </c>
      <c r="D19" s="195">
        <v>6</v>
      </c>
      <c r="E19" s="195">
        <v>0</v>
      </c>
      <c r="F19" s="195">
        <v>0</v>
      </c>
      <c r="G19" s="198">
        <f t="shared" si="0"/>
        <v>6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5">
      <c r="B20" s="181" t="s">
        <v>306</v>
      </c>
      <c r="C20" s="195">
        <v>0</v>
      </c>
      <c r="D20" s="195">
        <v>12</v>
      </c>
      <c r="E20" s="195">
        <v>0</v>
      </c>
      <c r="F20" s="195">
        <v>0</v>
      </c>
      <c r="G20" s="198">
        <f t="shared" si="0"/>
        <v>12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5">
      <c r="B21" s="181" t="s">
        <v>307</v>
      </c>
      <c r="C21" s="195">
        <v>0</v>
      </c>
      <c r="D21" s="195">
        <v>10</v>
      </c>
      <c r="E21" s="195">
        <v>1</v>
      </c>
      <c r="F21" s="195">
        <v>0</v>
      </c>
      <c r="G21" s="198">
        <f t="shared" si="0"/>
        <v>11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5">
      <c r="B22" s="181" t="s">
        <v>308</v>
      </c>
      <c r="C22" s="195">
        <v>0</v>
      </c>
      <c r="D22" s="195">
        <v>6</v>
      </c>
      <c r="E22" s="195">
        <v>0</v>
      </c>
      <c r="F22" s="195">
        <v>0</v>
      </c>
      <c r="G22" s="198">
        <f t="shared" si="0"/>
        <v>6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5">
      <c r="B23" s="181" t="s">
        <v>309</v>
      </c>
      <c r="C23" s="195">
        <v>10</v>
      </c>
      <c r="D23" s="195">
        <v>2724</v>
      </c>
      <c r="E23" s="195">
        <v>33</v>
      </c>
      <c r="F23" s="195">
        <v>9</v>
      </c>
      <c r="G23" s="198">
        <f t="shared" si="0"/>
        <v>2776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5">
      <c r="B24" s="181" t="s">
        <v>310</v>
      </c>
      <c r="C24" s="195">
        <v>0</v>
      </c>
      <c r="D24" s="195">
        <v>22</v>
      </c>
      <c r="E24" s="195">
        <v>0</v>
      </c>
      <c r="F24" s="195">
        <v>0</v>
      </c>
      <c r="G24" s="198">
        <f t="shared" si="0"/>
        <v>22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5">
      <c r="B25" s="181" t="s">
        <v>316</v>
      </c>
      <c r="C25" s="195">
        <v>0</v>
      </c>
      <c r="D25" s="195">
        <v>0</v>
      </c>
      <c r="E25" s="195">
        <v>0</v>
      </c>
      <c r="F25" s="195">
        <v>0</v>
      </c>
      <c r="G25" s="198">
        <f t="shared" si="0"/>
        <v>0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5">
      <c r="B26" s="181" t="s">
        <v>282</v>
      </c>
      <c r="C26" s="195">
        <v>0</v>
      </c>
      <c r="D26" s="195">
        <v>2</v>
      </c>
      <c r="E26" s="195">
        <v>0</v>
      </c>
      <c r="F26" s="195">
        <v>0</v>
      </c>
      <c r="G26" s="198">
        <f t="shared" ref="G26:G27" si="1">SUM(C26:F26)</f>
        <v>2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5">
      <c r="B27" s="181" t="s">
        <v>283</v>
      </c>
      <c r="C27" s="195">
        <v>0</v>
      </c>
      <c r="D27" s="195">
        <v>4</v>
      </c>
      <c r="E27" s="195">
        <v>0</v>
      </c>
      <c r="F27" s="195">
        <v>0</v>
      </c>
      <c r="G27" s="198">
        <f t="shared" si="1"/>
        <v>4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5">
      <c r="B28" s="181" t="s">
        <v>284</v>
      </c>
      <c r="C28" s="195">
        <v>1</v>
      </c>
      <c r="D28" s="195">
        <v>16</v>
      </c>
      <c r="E28" s="195">
        <v>2</v>
      </c>
      <c r="F28" s="195">
        <v>0</v>
      </c>
      <c r="G28" s="198">
        <f t="shared" si="0"/>
        <v>19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5">
      <c r="B29" s="181" t="s">
        <v>279</v>
      </c>
      <c r="C29" s="195">
        <v>0</v>
      </c>
      <c r="D29" s="195">
        <v>5</v>
      </c>
      <c r="E29" s="195">
        <v>0</v>
      </c>
      <c r="F29" s="195">
        <v>0</v>
      </c>
      <c r="G29" s="198">
        <f t="shared" si="0"/>
        <v>5</v>
      </c>
      <c r="J29" s="147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5">
      <c r="B30" s="181" t="s">
        <v>317</v>
      </c>
      <c r="C30" s="195">
        <v>0</v>
      </c>
      <c r="D30" s="195">
        <v>1</v>
      </c>
      <c r="E30" s="195">
        <v>0</v>
      </c>
      <c r="F30" s="195">
        <v>0</v>
      </c>
      <c r="G30" s="198">
        <f t="shared" si="0"/>
        <v>1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5">
      <c r="B31" s="181" t="s">
        <v>285</v>
      </c>
      <c r="C31" s="195">
        <v>0</v>
      </c>
      <c r="D31" s="195">
        <v>3</v>
      </c>
      <c r="E31" s="195">
        <v>0</v>
      </c>
      <c r="F31" s="195">
        <v>0</v>
      </c>
      <c r="G31" s="198">
        <f t="shared" si="0"/>
        <v>3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5">
      <c r="B32" s="181" t="s">
        <v>287</v>
      </c>
      <c r="C32" s="195">
        <v>0</v>
      </c>
      <c r="D32" s="195">
        <v>0</v>
      </c>
      <c r="E32" s="195">
        <v>0</v>
      </c>
      <c r="F32" s="195">
        <v>0</v>
      </c>
      <c r="G32" s="198">
        <f t="shared" si="0"/>
        <v>0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5">
      <c r="B33" s="181" t="s">
        <v>286</v>
      </c>
      <c r="C33" s="195">
        <v>0</v>
      </c>
      <c r="D33" s="195">
        <v>24</v>
      </c>
      <c r="E33" s="195">
        <v>0</v>
      </c>
      <c r="F33" s="195">
        <v>0</v>
      </c>
      <c r="G33" s="198">
        <f t="shared" si="0"/>
        <v>24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5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5">
      <c r="B35" s="86" t="s">
        <v>0</v>
      </c>
      <c r="C35" s="196">
        <f>SUM(C9:C33)</f>
        <v>16</v>
      </c>
      <c r="D35" s="196">
        <f>SUM(D9:D33)</f>
        <v>3286</v>
      </c>
      <c r="E35" s="196">
        <f>SUM(E9:E33)</f>
        <v>60</v>
      </c>
      <c r="F35" s="196">
        <f>SUM(F9:F33)</f>
        <v>11</v>
      </c>
      <c r="G35" s="196">
        <f>SUM(G9:G33)</f>
        <v>3373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5">
      <c r="B36" s="50" t="s">
        <v>269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5.6" x14ac:dyDescent="0.25">
      <c r="B37" s="50" t="s">
        <v>243</v>
      </c>
      <c r="J37" s="147"/>
      <c r="K37" s="147"/>
      <c r="L37" s="147"/>
      <c r="M37" s="147"/>
      <c r="N37" s="147"/>
    </row>
    <row r="38" spans="2:18" ht="15.6" x14ac:dyDescent="0.25">
      <c r="C38" s="42"/>
      <c r="D38" s="42"/>
      <c r="E38" s="171"/>
      <c r="K38" s="147"/>
    </row>
    <row r="39" spans="2:18" s="235" customFormat="1" ht="15.6" x14ac:dyDescent="0.25">
      <c r="D39" s="236"/>
      <c r="K39" s="237"/>
    </row>
    <row r="40" spans="2:18" s="235" customFormat="1" ht="15.6" x14ac:dyDescent="0.25">
      <c r="E40" s="237"/>
      <c r="K40" s="237"/>
    </row>
    <row r="41" spans="2:18" s="235" customFormat="1" ht="29.25" customHeight="1" x14ac:dyDescent="0.25">
      <c r="D41" s="238"/>
    </row>
    <row r="42" spans="2:18" s="235" customFormat="1" ht="29.25" customHeight="1" x14ac:dyDescent="0.25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68"/>
  <sheetViews>
    <sheetView showGridLines="0" tabSelected="1" topLeftCell="A24" zoomScale="115" zoomScaleNormal="115" zoomScaleSheetLayoutView="110" workbookViewId="0">
      <selection activeCell="I29" sqref="I29"/>
    </sheetView>
  </sheetViews>
  <sheetFormatPr baseColWidth="10" defaultColWidth="11.44140625" defaultRowHeight="13.2" x14ac:dyDescent="0.25"/>
  <cols>
    <col min="1" max="1" width="37.6640625" style="40" customWidth="1"/>
    <col min="2" max="2" width="11.44140625" style="40" customWidth="1"/>
    <col min="3" max="3" width="14" style="40" customWidth="1"/>
    <col min="4" max="4" width="11.44140625" style="40" customWidth="1"/>
    <col min="5" max="5" width="14.5546875" style="40" customWidth="1"/>
    <col min="6" max="6" width="13.33203125" style="41" customWidth="1"/>
    <col min="7" max="7" width="5.109375" style="40" bestFit="1" customWidth="1"/>
    <col min="8" max="8" width="6.44140625" style="40" customWidth="1"/>
    <col min="9" max="16384" width="11.44140625" style="40"/>
  </cols>
  <sheetData>
    <row r="1" spans="1:6" ht="13.5" customHeight="1" x14ac:dyDescent="0.25">
      <c r="A1" s="290" t="s">
        <v>140</v>
      </c>
      <c r="B1" s="290"/>
      <c r="C1" s="290"/>
      <c r="D1" s="290"/>
      <c r="E1" s="290"/>
      <c r="F1" s="290"/>
    </row>
    <row r="2" spans="1:6" ht="13.5" customHeight="1" x14ac:dyDescent="0.25">
      <c r="A2" s="211" t="s">
        <v>82</v>
      </c>
      <c r="B2" s="212"/>
      <c r="C2" s="212"/>
      <c r="D2" s="212"/>
      <c r="E2" s="213"/>
      <c r="F2" s="212"/>
    </row>
    <row r="3" spans="1:6" ht="13.5" customHeight="1" x14ac:dyDescent="0.25">
      <c r="A3" s="292" t="s">
        <v>52</v>
      </c>
      <c r="B3" s="292"/>
      <c r="C3" s="292"/>
      <c r="D3" s="292"/>
      <c r="E3" s="292"/>
      <c r="F3" s="292"/>
    </row>
    <row r="4" spans="1:6" ht="13.5" customHeight="1" x14ac:dyDescent="0.25">
      <c r="A4" s="297" t="s">
        <v>327</v>
      </c>
      <c r="B4" s="292"/>
      <c r="C4" s="292"/>
      <c r="D4" s="292"/>
      <c r="E4" s="292"/>
      <c r="F4" s="292"/>
    </row>
    <row r="5" spans="1:6" ht="13.5" customHeight="1" x14ac:dyDescent="0.25">
      <c r="A5" s="293"/>
      <c r="B5" s="294"/>
      <c r="C5" s="294"/>
      <c r="D5" s="294"/>
      <c r="E5" s="294"/>
      <c r="F5" s="294"/>
    </row>
    <row r="6" spans="1:6" ht="24.75" customHeight="1" x14ac:dyDescent="0.25">
      <c r="A6" s="291" t="s">
        <v>51</v>
      </c>
      <c r="B6" s="295" t="s">
        <v>34</v>
      </c>
      <c r="C6" s="295"/>
      <c r="D6" s="295"/>
      <c r="E6" s="295"/>
      <c r="F6" s="296" t="s">
        <v>0</v>
      </c>
    </row>
    <row r="7" spans="1:6" ht="24.75" customHeight="1" x14ac:dyDescent="0.25">
      <c r="A7" s="291"/>
      <c r="B7" s="55" t="s">
        <v>30</v>
      </c>
      <c r="C7" s="55" t="s">
        <v>29</v>
      </c>
      <c r="D7" s="55" t="s">
        <v>43</v>
      </c>
      <c r="E7" s="55" t="s">
        <v>31</v>
      </c>
      <c r="F7" s="296"/>
    </row>
    <row r="8" spans="1:6" ht="6" customHeight="1" x14ac:dyDescent="0.25">
      <c r="A8" s="162"/>
      <c r="B8" s="161"/>
      <c r="C8" s="161"/>
      <c r="D8" s="161"/>
      <c r="E8" s="161"/>
      <c r="F8" s="161"/>
    </row>
    <row r="9" spans="1:6" x14ac:dyDescent="0.25">
      <c r="A9" s="186" t="s">
        <v>250</v>
      </c>
      <c r="B9" s="239">
        <v>1</v>
      </c>
      <c r="C9" s="239">
        <v>37</v>
      </c>
      <c r="D9" s="239">
        <v>0</v>
      </c>
      <c r="E9" s="239">
        <v>0</v>
      </c>
      <c r="F9" s="241">
        <f t="shared" ref="F9:F23" si="0">SUM(B9:E9)</f>
        <v>38</v>
      </c>
    </row>
    <row r="10" spans="1:6" x14ac:dyDescent="0.25">
      <c r="A10" s="186" t="s">
        <v>44</v>
      </c>
      <c r="B10" s="239">
        <v>0</v>
      </c>
      <c r="C10" s="239">
        <v>19</v>
      </c>
      <c r="D10" s="239">
        <v>0</v>
      </c>
      <c r="E10" s="239">
        <v>0</v>
      </c>
      <c r="F10" s="241">
        <f t="shared" si="0"/>
        <v>19</v>
      </c>
    </row>
    <row r="11" spans="1:6" x14ac:dyDescent="0.25">
      <c r="A11" s="186" t="s">
        <v>251</v>
      </c>
      <c r="B11" s="239">
        <v>0</v>
      </c>
      <c r="C11" s="239">
        <v>182</v>
      </c>
      <c r="D11" s="239">
        <v>9</v>
      </c>
      <c r="E11" s="239">
        <v>0</v>
      </c>
      <c r="F11" s="241">
        <f t="shared" si="0"/>
        <v>191</v>
      </c>
    </row>
    <row r="12" spans="1:6" x14ac:dyDescent="0.25">
      <c r="A12" s="186" t="s">
        <v>50</v>
      </c>
      <c r="B12" s="239">
        <v>0</v>
      </c>
      <c r="C12" s="239">
        <v>654</v>
      </c>
      <c r="D12" s="239">
        <v>4</v>
      </c>
      <c r="E12" s="239">
        <v>2</v>
      </c>
      <c r="F12" s="241">
        <f t="shared" si="0"/>
        <v>660</v>
      </c>
    </row>
    <row r="13" spans="1:6" x14ac:dyDescent="0.25">
      <c r="A13" s="186" t="s">
        <v>252</v>
      </c>
      <c r="B13" s="239">
        <v>1</v>
      </c>
      <c r="C13" s="239">
        <v>12</v>
      </c>
      <c r="D13" s="239">
        <v>0</v>
      </c>
      <c r="E13" s="239">
        <v>0</v>
      </c>
      <c r="F13" s="241">
        <f t="shared" si="0"/>
        <v>13</v>
      </c>
    </row>
    <row r="14" spans="1:6" x14ac:dyDescent="0.25">
      <c r="A14" s="186" t="s">
        <v>49</v>
      </c>
      <c r="B14" s="239">
        <v>2</v>
      </c>
      <c r="C14" s="239">
        <v>284</v>
      </c>
      <c r="D14" s="239">
        <v>7</v>
      </c>
      <c r="E14" s="239">
        <v>0</v>
      </c>
      <c r="F14" s="241">
        <f t="shared" si="0"/>
        <v>293</v>
      </c>
    </row>
    <row r="15" spans="1:6" ht="23.25" customHeight="1" x14ac:dyDescent="0.25">
      <c r="A15" s="186" t="s">
        <v>258</v>
      </c>
      <c r="B15" s="239">
        <v>1</v>
      </c>
      <c r="C15" s="239">
        <v>419</v>
      </c>
      <c r="D15" s="239">
        <v>3</v>
      </c>
      <c r="E15" s="239">
        <v>0</v>
      </c>
      <c r="F15" s="241">
        <f t="shared" si="0"/>
        <v>423</v>
      </c>
    </row>
    <row r="16" spans="1:6" x14ac:dyDescent="0.25">
      <c r="A16" s="186" t="s">
        <v>48</v>
      </c>
      <c r="B16" s="239">
        <v>1</v>
      </c>
      <c r="C16" s="239">
        <v>244</v>
      </c>
      <c r="D16" s="239">
        <v>7</v>
      </c>
      <c r="E16" s="239">
        <v>0</v>
      </c>
      <c r="F16" s="241">
        <f t="shared" si="0"/>
        <v>252</v>
      </c>
    </row>
    <row r="17" spans="1:6" x14ac:dyDescent="0.25">
      <c r="A17" s="186" t="s">
        <v>253</v>
      </c>
      <c r="B17" s="239">
        <v>4</v>
      </c>
      <c r="C17" s="239">
        <v>345</v>
      </c>
      <c r="D17" s="239">
        <v>2</v>
      </c>
      <c r="E17" s="239">
        <v>0</v>
      </c>
      <c r="F17" s="241">
        <f t="shared" si="0"/>
        <v>351</v>
      </c>
    </row>
    <row r="18" spans="1:6" x14ac:dyDescent="0.25">
      <c r="A18" s="186" t="s">
        <v>46</v>
      </c>
      <c r="B18" s="239">
        <v>0</v>
      </c>
      <c r="C18" s="239">
        <v>3</v>
      </c>
      <c r="D18" s="239">
        <v>0</v>
      </c>
      <c r="E18" s="239">
        <v>0</v>
      </c>
      <c r="F18" s="241">
        <f t="shared" si="0"/>
        <v>3</v>
      </c>
    </row>
    <row r="19" spans="1:6" x14ac:dyDescent="0.25">
      <c r="A19" s="186" t="s">
        <v>254</v>
      </c>
      <c r="B19" s="239">
        <v>3</v>
      </c>
      <c r="C19" s="239">
        <v>540</v>
      </c>
      <c r="D19" s="239">
        <v>5</v>
      </c>
      <c r="E19" s="239">
        <v>0</v>
      </c>
      <c r="F19" s="241">
        <f t="shared" si="0"/>
        <v>548</v>
      </c>
    </row>
    <row r="20" spans="1:6" x14ac:dyDescent="0.25">
      <c r="A20" s="186" t="s">
        <v>255</v>
      </c>
      <c r="B20" s="239">
        <v>2</v>
      </c>
      <c r="C20" s="239">
        <v>185</v>
      </c>
      <c r="D20" s="239">
        <v>20</v>
      </c>
      <c r="E20" s="239">
        <v>0</v>
      </c>
      <c r="F20" s="241">
        <f t="shared" si="0"/>
        <v>207</v>
      </c>
    </row>
    <row r="21" spans="1:6" x14ac:dyDescent="0.25">
      <c r="A21" s="186" t="s">
        <v>47</v>
      </c>
      <c r="B21" s="239">
        <v>0</v>
      </c>
      <c r="C21" s="239">
        <v>14</v>
      </c>
      <c r="D21" s="239">
        <v>0</v>
      </c>
      <c r="E21" s="239">
        <v>0</v>
      </c>
      <c r="F21" s="241">
        <f t="shared" si="0"/>
        <v>14</v>
      </c>
    </row>
    <row r="22" spans="1:6" x14ac:dyDescent="0.25">
      <c r="A22" s="186" t="s">
        <v>45</v>
      </c>
      <c r="B22" s="239">
        <v>0</v>
      </c>
      <c r="C22" s="239">
        <v>130</v>
      </c>
      <c r="D22" s="239">
        <v>0</v>
      </c>
      <c r="E22" s="239">
        <v>9</v>
      </c>
      <c r="F22" s="241">
        <f t="shared" si="0"/>
        <v>139</v>
      </c>
    </row>
    <row r="23" spans="1:6" x14ac:dyDescent="0.25">
      <c r="A23" s="186" t="s">
        <v>256</v>
      </c>
      <c r="B23" s="239">
        <v>1</v>
      </c>
      <c r="C23" s="239">
        <v>218</v>
      </c>
      <c r="D23" s="239">
        <v>3</v>
      </c>
      <c r="E23" s="239">
        <v>0</v>
      </c>
      <c r="F23" s="241">
        <f t="shared" si="0"/>
        <v>222</v>
      </c>
    </row>
    <row r="24" spans="1:6" ht="12" customHeight="1" x14ac:dyDescent="0.25">
      <c r="A24" s="160"/>
      <c r="B24" s="239"/>
      <c r="C24" s="239"/>
      <c r="D24" s="239"/>
      <c r="E24" s="239"/>
      <c r="F24" s="241"/>
    </row>
    <row r="25" spans="1:6" ht="23.25" customHeight="1" x14ac:dyDescent="0.25">
      <c r="A25" s="82" t="s">
        <v>0</v>
      </c>
      <c r="B25" s="240">
        <f>SUM(B9:B23)</f>
        <v>16</v>
      </c>
      <c r="C25" s="240">
        <f>SUM(C9:C23)</f>
        <v>3286</v>
      </c>
      <c r="D25" s="240">
        <f>SUM(D9:D23)</f>
        <v>60</v>
      </c>
      <c r="E25" s="240">
        <f>SUM(E9:E23)</f>
        <v>11</v>
      </c>
      <c r="F25" s="240">
        <f>SUM(B25:E25)</f>
        <v>3373</v>
      </c>
    </row>
    <row r="26" spans="1:6" ht="18" customHeight="1" x14ac:dyDescent="0.25"/>
    <row r="31" spans="1:6" ht="12.75" customHeight="1" x14ac:dyDescent="0.25"/>
    <row r="32" spans="1:6" ht="12.75" customHeight="1" x14ac:dyDescent="0.25"/>
    <row r="33" spans="1:6" ht="12.75" customHeight="1" x14ac:dyDescent="0.25"/>
    <row r="34" spans="1:6" ht="12.75" customHeight="1" x14ac:dyDescent="0.25"/>
    <row r="43" spans="1:6" ht="6.75" customHeight="1" x14ac:dyDescent="0.25"/>
    <row r="44" spans="1:6" ht="1.5" hidden="1" customHeight="1" x14ac:dyDescent="0.25"/>
    <row r="45" spans="1:6" ht="13.5" customHeight="1" x14ac:dyDescent="0.25">
      <c r="A45" s="48" t="s">
        <v>269</v>
      </c>
    </row>
    <row r="46" spans="1:6" x14ac:dyDescent="0.25">
      <c r="A46" s="48" t="s">
        <v>243</v>
      </c>
    </row>
    <row r="47" spans="1:6" x14ac:dyDescent="0.25">
      <c r="A47" s="48"/>
      <c r="F47" s="40"/>
    </row>
    <row r="48" spans="1:6" x14ac:dyDescent="0.25">
      <c r="F48" s="40"/>
    </row>
    <row r="49" spans="1:3" s="246" customFormat="1" x14ac:dyDescent="0.25">
      <c r="A49" s="260" t="s">
        <v>151</v>
      </c>
      <c r="B49" s="261"/>
      <c r="C49" s="261"/>
    </row>
    <row r="50" spans="1:3" s="246" customFormat="1" x14ac:dyDescent="0.25">
      <c r="A50" s="262" t="s">
        <v>50</v>
      </c>
      <c r="B50" s="263">
        <v>660</v>
      </c>
      <c r="C50" s="264">
        <f>+B50/$B$60</f>
        <v>0.1956715090423955</v>
      </c>
    </row>
    <row r="51" spans="1:3" s="246" customFormat="1" x14ac:dyDescent="0.25">
      <c r="A51" s="262" t="s">
        <v>254</v>
      </c>
      <c r="B51" s="263">
        <v>548</v>
      </c>
      <c r="C51" s="264">
        <f>+B51/$B$60</f>
        <v>0.16246664690186777</v>
      </c>
    </row>
    <row r="52" spans="1:3" s="246" customFormat="1" ht="24" x14ac:dyDescent="0.25">
      <c r="A52" s="262" t="s">
        <v>258</v>
      </c>
      <c r="B52" s="263">
        <v>423</v>
      </c>
      <c r="C52" s="264">
        <f>+B52/$B$60</f>
        <v>0.12540764897717166</v>
      </c>
    </row>
    <row r="53" spans="1:3" s="246" customFormat="1" x14ac:dyDescent="0.25">
      <c r="A53" s="262" t="s">
        <v>253</v>
      </c>
      <c r="B53" s="263">
        <v>351</v>
      </c>
      <c r="C53" s="264">
        <f t="shared" ref="C53:C60" si="1">+B53/$B$60</f>
        <v>0.1040616661725467</v>
      </c>
    </row>
    <row r="54" spans="1:3" s="246" customFormat="1" x14ac:dyDescent="0.25">
      <c r="A54" s="262" t="s">
        <v>49</v>
      </c>
      <c r="B54" s="263">
        <v>293</v>
      </c>
      <c r="C54" s="264">
        <f t="shared" si="1"/>
        <v>8.6866291135487703E-2</v>
      </c>
    </row>
    <row r="55" spans="1:3" s="246" customFormat="1" x14ac:dyDescent="0.25">
      <c r="A55" s="262" t="s">
        <v>48</v>
      </c>
      <c r="B55" s="263">
        <v>252</v>
      </c>
      <c r="C55" s="264">
        <f t="shared" si="1"/>
        <v>7.4710939816187372E-2</v>
      </c>
    </row>
    <row r="56" spans="1:3" s="246" customFormat="1" x14ac:dyDescent="0.25">
      <c r="A56" s="262" t="s">
        <v>256</v>
      </c>
      <c r="B56" s="263">
        <v>222</v>
      </c>
      <c r="C56" s="264">
        <f t="shared" si="1"/>
        <v>6.5816780314260304E-2</v>
      </c>
    </row>
    <row r="57" spans="1:3" s="246" customFormat="1" x14ac:dyDescent="0.25">
      <c r="A57" s="262" t="s">
        <v>255</v>
      </c>
      <c r="B57" s="263">
        <v>207</v>
      </c>
      <c r="C57" s="264">
        <f>+B57/$B$60</f>
        <v>6.136970056329677E-2</v>
      </c>
    </row>
    <row r="58" spans="1:3" s="246" customFormat="1" x14ac:dyDescent="0.25">
      <c r="A58" s="262" t="s">
        <v>251</v>
      </c>
      <c r="B58" s="263">
        <v>191</v>
      </c>
      <c r="C58" s="264">
        <f t="shared" si="1"/>
        <v>5.6626148828935664E-2</v>
      </c>
    </row>
    <row r="59" spans="1:3" s="246" customFormat="1" x14ac:dyDescent="0.25">
      <c r="A59" s="262" t="s">
        <v>1</v>
      </c>
      <c r="B59" s="265">
        <v>226</v>
      </c>
      <c r="C59" s="264">
        <f>+B59/$B$60</f>
        <v>6.7002668247850575E-2</v>
      </c>
    </row>
    <row r="60" spans="1:3" s="246" customFormat="1" x14ac:dyDescent="0.25">
      <c r="A60" s="261" t="s">
        <v>0</v>
      </c>
      <c r="B60" s="263">
        <f>SUM(B50:B59)</f>
        <v>3373</v>
      </c>
      <c r="C60" s="264">
        <f t="shared" si="1"/>
        <v>1</v>
      </c>
    </row>
    <row r="61" spans="1:3" s="246" customFormat="1" x14ac:dyDescent="0.25"/>
    <row r="62" spans="1:3" s="246" customFormat="1" x14ac:dyDescent="0.25">
      <c r="A62" s="266" t="s">
        <v>30</v>
      </c>
      <c r="B62" s="264">
        <f>+B25/$F$25</f>
        <v>4.7435517343611027E-3</v>
      </c>
    </row>
    <row r="63" spans="1:3" s="246" customFormat="1" x14ac:dyDescent="0.25">
      <c r="A63" s="266" t="s">
        <v>29</v>
      </c>
      <c r="B63" s="264">
        <f>+C25/$F$25</f>
        <v>0.97420693744441156</v>
      </c>
    </row>
    <row r="64" spans="1:3" s="246" customFormat="1" x14ac:dyDescent="0.25">
      <c r="A64" s="266" t="s">
        <v>43</v>
      </c>
      <c r="B64" s="264">
        <f>+D25/$F$25</f>
        <v>1.7788319003854136E-2</v>
      </c>
    </row>
    <row r="65" spans="1:6" s="246" customFormat="1" x14ac:dyDescent="0.25">
      <c r="A65" s="266" t="s">
        <v>31</v>
      </c>
      <c r="B65" s="264">
        <f>+E25/$F$25</f>
        <v>3.2611918173732581E-3</v>
      </c>
    </row>
    <row r="66" spans="1:6" s="267" customFormat="1" x14ac:dyDescent="0.25"/>
    <row r="67" spans="1:6" s="267" customFormat="1" x14ac:dyDescent="0.25">
      <c r="F67" s="268"/>
    </row>
    <row r="68" spans="1:6" s="267" customFormat="1" x14ac:dyDescent="0.25">
      <c r="F68" s="268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topLeftCell="A13" zoomScale="110" zoomScaleNormal="110" zoomScaleSheetLayoutView="160" workbookViewId="0">
      <selection activeCell="F25" sqref="F25"/>
    </sheetView>
  </sheetViews>
  <sheetFormatPr baseColWidth="10" defaultColWidth="11.44140625" defaultRowHeight="16.2" x14ac:dyDescent="0.25"/>
  <cols>
    <col min="1" max="1" width="22.88671875" style="57" customWidth="1"/>
    <col min="2" max="2" width="14.109375" style="57" customWidth="1"/>
    <col min="3" max="3" width="14.44140625" style="57" customWidth="1"/>
    <col min="4" max="4" width="16.109375" style="57" customWidth="1"/>
    <col min="5" max="5" width="17.109375" style="57" customWidth="1"/>
    <col min="6" max="7" width="11.44140625" style="57"/>
    <col min="8" max="8" width="9.109375" style="57" customWidth="1"/>
    <col min="9" max="16384" width="11.44140625" style="57"/>
  </cols>
  <sheetData>
    <row r="1" spans="1:11" s="56" customFormat="1" ht="15.75" customHeight="1" x14ac:dyDescent="0.25">
      <c r="A1" s="298" t="s">
        <v>141</v>
      </c>
      <c r="B1" s="298"/>
      <c r="C1" s="298"/>
      <c r="D1" s="298"/>
      <c r="E1" s="298"/>
      <c r="G1" s="57"/>
      <c r="H1" s="57"/>
      <c r="I1" s="57"/>
      <c r="J1" s="57"/>
    </row>
    <row r="2" spans="1:11" ht="15" customHeight="1" x14ac:dyDescent="0.4">
      <c r="A2" s="214" t="s">
        <v>82</v>
      </c>
      <c r="B2" s="214"/>
      <c r="C2" s="215"/>
      <c r="D2" s="215"/>
      <c r="E2" s="216"/>
      <c r="I2" s="58"/>
    </row>
    <row r="3" spans="1:11" ht="15.75" customHeight="1" x14ac:dyDescent="0.25">
      <c r="A3" s="299" t="s">
        <v>35</v>
      </c>
      <c r="B3" s="299"/>
      <c r="C3" s="299"/>
      <c r="D3" s="299"/>
      <c r="E3" s="299"/>
      <c r="F3" s="59"/>
      <c r="I3" s="60"/>
    </row>
    <row r="4" spans="1:11" ht="15" customHeight="1" x14ac:dyDescent="0.25">
      <c r="A4" s="302" t="s">
        <v>326</v>
      </c>
      <c r="B4" s="299"/>
      <c r="C4" s="299"/>
      <c r="D4" s="299"/>
      <c r="E4" s="299"/>
      <c r="F4" s="59"/>
      <c r="I4" s="60"/>
    </row>
    <row r="5" spans="1:11" ht="13.5" customHeight="1" x14ac:dyDescent="0.25">
      <c r="A5" s="300"/>
      <c r="B5" s="301"/>
      <c r="C5" s="301"/>
      <c r="D5" s="301"/>
      <c r="E5" s="301"/>
      <c r="F5" s="61"/>
      <c r="I5" s="60"/>
    </row>
    <row r="6" spans="1:11" ht="18" customHeight="1" x14ac:dyDescent="0.25">
      <c r="A6" s="291" t="s">
        <v>27</v>
      </c>
      <c r="B6" s="295" t="s">
        <v>34</v>
      </c>
      <c r="C6" s="295"/>
      <c r="D6" s="295"/>
      <c r="E6" s="296" t="s">
        <v>0</v>
      </c>
      <c r="I6" s="60"/>
    </row>
    <row r="7" spans="1:11" ht="27.75" customHeight="1" x14ac:dyDescent="0.25">
      <c r="A7" s="291"/>
      <c r="B7" s="77" t="s">
        <v>30</v>
      </c>
      <c r="C7" s="77" t="s">
        <v>29</v>
      </c>
      <c r="D7" s="77" t="s">
        <v>31</v>
      </c>
      <c r="E7" s="296"/>
      <c r="I7" s="60"/>
    </row>
    <row r="8" spans="1:11" ht="6" customHeight="1" x14ac:dyDescent="0.25">
      <c r="A8" s="64"/>
      <c r="B8" s="183"/>
      <c r="C8" s="183"/>
      <c r="D8" s="183"/>
      <c r="E8" s="184"/>
      <c r="K8" s="58"/>
    </row>
    <row r="9" spans="1:11" ht="11.25" customHeight="1" x14ac:dyDescent="0.25">
      <c r="A9" s="64" t="s">
        <v>99</v>
      </c>
      <c r="B9" s="183">
        <v>0</v>
      </c>
      <c r="C9" s="183">
        <v>5</v>
      </c>
      <c r="D9" s="183">
        <v>0</v>
      </c>
      <c r="E9" s="184">
        <f>SUM(B9:D9)</f>
        <v>5</v>
      </c>
      <c r="I9" s="60"/>
    </row>
    <row r="10" spans="1:11" ht="11.25" customHeight="1" x14ac:dyDescent="0.25">
      <c r="A10" s="64" t="s">
        <v>3</v>
      </c>
      <c r="B10" s="183">
        <v>2</v>
      </c>
      <c r="C10" s="183">
        <v>1529</v>
      </c>
      <c r="D10" s="183">
        <v>3</v>
      </c>
      <c r="E10" s="184">
        <f>SUM(B10:D10)</f>
        <v>1534</v>
      </c>
      <c r="I10" s="60"/>
    </row>
    <row r="11" spans="1:11" ht="11.25" customHeight="1" x14ac:dyDescent="0.25">
      <c r="A11" s="64" t="s">
        <v>83</v>
      </c>
      <c r="B11" s="183">
        <v>0</v>
      </c>
      <c r="C11" s="183">
        <v>1</v>
      </c>
      <c r="D11" s="183">
        <v>0</v>
      </c>
      <c r="E11" s="184">
        <f t="shared" ref="E11:E16" si="0">SUM(B11:D11)</f>
        <v>1</v>
      </c>
    </row>
    <row r="12" spans="1:11" ht="11.25" customHeight="1" x14ac:dyDescent="0.25">
      <c r="A12" s="64" t="s">
        <v>163</v>
      </c>
      <c r="B12" s="183">
        <v>0</v>
      </c>
      <c r="C12" s="183">
        <v>9</v>
      </c>
      <c r="D12" s="183">
        <v>0</v>
      </c>
      <c r="E12" s="184">
        <f t="shared" si="0"/>
        <v>9</v>
      </c>
    </row>
    <row r="13" spans="1:11" ht="11.25" customHeight="1" x14ac:dyDescent="0.25">
      <c r="A13" s="64" t="s">
        <v>84</v>
      </c>
      <c r="B13" s="183">
        <v>0</v>
      </c>
      <c r="C13" s="183">
        <v>36</v>
      </c>
      <c r="D13" s="183">
        <v>0</v>
      </c>
      <c r="E13" s="184">
        <f t="shared" si="0"/>
        <v>36</v>
      </c>
      <c r="I13" s="58"/>
      <c r="J13" s="58"/>
    </row>
    <row r="14" spans="1:11" ht="11.25" customHeight="1" x14ac:dyDescent="0.25">
      <c r="A14" s="64" t="s">
        <v>4</v>
      </c>
      <c r="B14" s="183">
        <v>3</v>
      </c>
      <c r="C14" s="183">
        <v>1018</v>
      </c>
      <c r="D14" s="183">
        <v>5</v>
      </c>
      <c r="E14" s="184">
        <f t="shared" si="0"/>
        <v>1026</v>
      </c>
    </row>
    <row r="15" spans="1:11" ht="11.25" customHeight="1" x14ac:dyDescent="0.25">
      <c r="A15" s="64" t="s">
        <v>85</v>
      </c>
      <c r="B15" s="183">
        <v>2</v>
      </c>
      <c r="C15" s="183">
        <v>60</v>
      </c>
      <c r="D15" s="183">
        <v>0</v>
      </c>
      <c r="E15" s="184">
        <f t="shared" si="0"/>
        <v>62</v>
      </c>
    </row>
    <row r="16" spans="1:11" ht="11.25" customHeight="1" x14ac:dyDescent="0.25">
      <c r="A16" s="64" t="s">
        <v>164</v>
      </c>
      <c r="B16" s="183">
        <v>4</v>
      </c>
      <c r="C16" s="183">
        <v>123</v>
      </c>
      <c r="D16" s="183">
        <v>0</v>
      </c>
      <c r="E16" s="184">
        <f t="shared" si="0"/>
        <v>127</v>
      </c>
    </row>
    <row r="17" spans="1:11" ht="11.25" customHeight="1" x14ac:dyDescent="0.25">
      <c r="A17" s="64" t="s">
        <v>280</v>
      </c>
      <c r="B17" s="183">
        <v>1</v>
      </c>
      <c r="C17" s="183">
        <v>3</v>
      </c>
      <c r="D17" s="183">
        <v>0</v>
      </c>
      <c r="E17" s="184">
        <f>SUM(B17:D17)</f>
        <v>4</v>
      </c>
      <c r="H17" s="58"/>
    </row>
    <row r="18" spans="1:11" ht="11.25" customHeight="1" x14ac:dyDescent="0.25">
      <c r="A18" s="64" t="s">
        <v>1</v>
      </c>
      <c r="B18" s="183">
        <v>4</v>
      </c>
      <c r="C18" s="183">
        <v>502</v>
      </c>
      <c r="D18" s="183">
        <v>3</v>
      </c>
      <c r="E18" s="184">
        <f>SUM(B18:D18)</f>
        <v>509</v>
      </c>
    </row>
    <row r="19" spans="1:11" ht="6" customHeight="1" x14ac:dyDescent="0.25">
      <c r="A19" s="64"/>
      <c r="B19" s="183"/>
      <c r="C19" s="183"/>
      <c r="D19" s="183"/>
      <c r="E19" s="184"/>
      <c r="K19" s="58"/>
    </row>
    <row r="20" spans="1:11" s="58" customFormat="1" ht="18" customHeight="1" x14ac:dyDescent="0.25">
      <c r="A20" s="54" t="s">
        <v>0</v>
      </c>
      <c r="B20" s="185">
        <f>SUM(B9:B18)</f>
        <v>16</v>
      </c>
      <c r="C20" s="185">
        <f>SUM(C9:C18)</f>
        <v>3286</v>
      </c>
      <c r="D20" s="185">
        <f>SUM(D9:D18)</f>
        <v>11</v>
      </c>
      <c r="E20" s="185">
        <f>SUM(B20:D20)</f>
        <v>3313</v>
      </c>
      <c r="G20" s="57"/>
      <c r="H20" s="57"/>
      <c r="I20" s="57"/>
      <c r="J20" s="57"/>
      <c r="K20" s="57"/>
    </row>
    <row r="21" spans="1:11" x14ac:dyDescent="0.25">
      <c r="B21" s="62"/>
      <c r="D21" s="62"/>
    </row>
    <row r="24" spans="1:11" x14ac:dyDescent="0.25">
      <c r="G24" s="58"/>
      <c r="H24" s="58"/>
    </row>
    <row r="27" spans="1:11" ht="20.100000000000001" customHeight="1" x14ac:dyDescent="0.25"/>
    <row r="28" spans="1:11" ht="20.100000000000001" customHeight="1" x14ac:dyDescent="0.25"/>
    <row r="29" spans="1:11" ht="20.100000000000001" customHeight="1" x14ac:dyDescent="0.25"/>
    <row r="30" spans="1:11" ht="20.100000000000001" customHeight="1" x14ac:dyDescent="0.25"/>
    <row r="31" spans="1:11" ht="20.100000000000001" customHeight="1" x14ac:dyDescent="0.25"/>
    <row r="32" spans="1:11" ht="20.100000000000001" customHeight="1" x14ac:dyDescent="0.25"/>
    <row r="33" spans="1:1" ht="20.100000000000001" customHeight="1" x14ac:dyDescent="0.25"/>
    <row r="34" spans="1:1" ht="20.100000000000001" customHeight="1" x14ac:dyDescent="0.25"/>
    <row r="35" spans="1:1" ht="10.5" customHeight="1" x14ac:dyDescent="0.25"/>
    <row r="36" spans="1:1" x14ac:dyDescent="0.25">
      <c r="A36" s="48" t="s">
        <v>271</v>
      </c>
    </row>
    <row r="37" spans="1:1" ht="14.25" customHeight="1" x14ac:dyDescent="0.25">
      <c r="A37" s="48" t="s">
        <v>243</v>
      </c>
    </row>
    <row r="38" spans="1:1" ht="11.25" customHeight="1" x14ac:dyDescent="0.25"/>
    <row r="67" spans="12:12" x14ac:dyDescent="0.25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B8" sqref="B8:C10"/>
    </sheetView>
  </sheetViews>
  <sheetFormatPr baseColWidth="10" defaultColWidth="11.44140625" defaultRowHeight="35.25" customHeight="1" x14ac:dyDescent="0.25"/>
  <cols>
    <col min="1" max="1" width="37.109375" style="70" customWidth="1"/>
    <col min="2" max="4" width="19.44140625" style="65" customWidth="1"/>
    <col min="5" max="16384" width="11.44140625" style="65"/>
  </cols>
  <sheetData>
    <row r="1" spans="1:4" ht="16.2" x14ac:dyDescent="0.25">
      <c r="A1" s="285" t="s">
        <v>135</v>
      </c>
      <c r="B1" s="285"/>
      <c r="C1" s="285"/>
      <c r="D1" s="285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2.25" customHeight="1" x14ac:dyDescent="0.25">
      <c r="A3" s="286" t="s">
        <v>236</v>
      </c>
      <c r="B3" s="286"/>
      <c r="C3" s="286"/>
      <c r="D3" s="286"/>
    </row>
    <row r="4" spans="1:4" s="68" customFormat="1" ht="18.600000000000001" x14ac:dyDescent="0.25">
      <c r="A4" s="289" t="s">
        <v>327</v>
      </c>
      <c r="B4" s="286"/>
      <c r="C4" s="286"/>
      <c r="D4" s="286"/>
    </row>
    <row r="5" spans="1:4" s="68" customFormat="1" ht="5.25" customHeight="1" x14ac:dyDescent="0.25">
      <c r="A5" s="300"/>
      <c r="B5" s="300"/>
      <c r="C5" s="300"/>
      <c r="D5" s="300"/>
    </row>
    <row r="6" spans="1:4" s="66" customFormat="1" ht="23.25" customHeight="1" x14ac:dyDescent="0.25">
      <c r="A6" s="303" t="s">
        <v>247</v>
      </c>
      <c r="B6" s="304" t="s">
        <v>81</v>
      </c>
      <c r="C6" s="305"/>
      <c r="D6" s="303" t="s">
        <v>0</v>
      </c>
    </row>
    <row r="7" spans="1:4" s="66" customFormat="1" ht="23.25" customHeight="1" x14ac:dyDescent="0.25">
      <c r="A7" s="303"/>
      <c r="B7" s="78" t="s">
        <v>79</v>
      </c>
      <c r="C7" s="224" t="s">
        <v>80</v>
      </c>
      <c r="D7" s="303"/>
    </row>
    <row r="8" spans="1:4" s="67" customFormat="1" ht="23.25" customHeight="1" x14ac:dyDescent="0.25">
      <c r="A8" s="71" t="s">
        <v>233</v>
      </c>
      <c r="B8" s="187">
        <v>2085</v>
      </c>
      <c r="C8" s="187">
        <v>578</v>
      </c>
      <c r="D8" s="188">
        <f>SUM(B8:C8)</f>
        <v>2663</v>
      </c>
    </row>
    <row r="9" spans="1:4" s="67" customFormat="1" ht="23.25" customHeight="1" x14ac:dyDescent="0.25">
      <c r="A9" s="71" t="s">
        <v>235</v>
      </c>
      <c r="B9" s="187">
        <v>252</v>
      </c>
      <c r="C9" s="187">
        <v>103</v>
      </c>
      <c r="D9" s="188">
        <f t="shared" ref="D9:D10" si="0">SUM(B9:C9)</f>
        <v>355</v>
      </c>
    </row>
    <row r="10" spans="1:4" s="67" customFormat="1" ht="23.25" customHeight="1" x14ac:dyDescent="0.25">
      <c r="A10" s="71" t="s">
        <v>234</v>
      </c>
      <c r="B10" s="187">
        <v>216</v>
      </c>
      <c r="C10" s="187">
        <v>52</v>
      </c>
      <c r="D10" s="188">
        <f t="shared" si="0"/>
        <v>268</v>
      </c>
    </row>
    <row r="11" spans="1:4" s="67" customFormat="1" ht="23.25" customHeight="1" x14ac:dyDescent="0.25">
      <c r="A11" s="140" t="s">
        <v>0</v>
      </c>
      <c r="B11" s="189">
        <f>SUM(B8:B10)</f>
        <v>2553</v>
      </c>
      <c r="C11" s="189">
        <f>SUM(C8:C10)</f>
        <v>733</v>
      </c>
      <c r="D11" s="190">
        <f>SUM(D8:D10)</f>
        <v>3286</v>
      </c>
    </row>
    <row r="12" spans="1:4" ht="13.5" customHeight="1" x14ac:dyDescent="0.25">
      <c r="A12" s="48" t="s">
        <v>271</v>
      </c>
    </row>
    <row r="13" spans="1:4" ht="16.2" x14ac:dyDescent="0.25">
      <c r="A13" s="48" t="s">
        <v>243</v>
      </c>
    </row>
    <row r="14" spans="1:4" ht="16.2" x14ac:dyDescent="0.25">
      <c r="A14" s="48" t="s">
        <v>274</v>
      </c>
    </row>
    <row r="15" spans="1:4" ht="18.75" customHeight="1" x14ac:dyDescent="0.25"/>
    <row r="16" spans="1:4" ht="32.25" customHeight="1" x14ac:dyDescent="0.25">
      <c r="A16" s="69"/>
      <c r="B16" s="70"/>
    </row>
    <row r="17" spans="6:6" ht="18.600000000000001" x14ac:dyDescent="0.25"/>
    <row r="18" spans="6:6" ht="13.5" customHeight="1" x14ac:dyDescent="0.25"/>
    <row r="32" spans="6:6" ht="35.25" customHeight="1" x14ac:dyDescent="0.25">
      <c r="F32" s="68"/>
    </row>
    <row r="33" spans="6:6" ht="35.25" customHeight="1" x14ac:dyDescent="0.25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59"/>
  <sheetViews>
    <sheetView showGridLines="0" topLeftCell="A19" zoomScale="80" zoomScaleNormal="80" zoomScaleSheetLayoutView="90" workbookViewId="0">
      <selection activeCell="I15" sqref="I15"/>
    </sheetView>
  </sheetViews>
  <sheetFormatPr baseColWidth="10" defaultColWidth="11.44140625" defaultRowHeight="16.2" x14ac:dyDescent="0.4"/>
  <cols>
    <col min="1" max="1" width="23.109375" style="74" customWidth="1"/>
    <col min="2" max="3" width="7.6640625" style="57" bestFit="1" customWidth="1"/>
    <col min="4" max="5" width="8.6640625" style="57" bestFit="1" customWidth="1"/>
    <col min="6" max="6" width="6.6640625" style="57" bestFit="1" customWidth="1"/>
    <col min="7" max="10" width="8.6640625" style="57" bestFit="1" customWidth="1"/>
    <col min="11" max="11" width="6.6640625" style="57" bestFit="1" customWidth="1"/>
    <col min="12" max="12" width="8.6640625" style="57" bestFit="1" customWidth="1"/>
    <col min="13" max="13" width="7.6640625" style="57" bestFit="1" customWidth="1"/>
    <col min="14" max="14" width="6.6640625" style="57" bestFit="1" customWidth="1"/>
    <col min="15" max="16" width="8.6640625" style="57" bestFit="1" customWidth="1"/>
    <col min="17" max="17" width="9.6640625" style="57" bestFit="1" customWidth="1"/>
    <col min="18" max="18" width="3" style="57" customWidth="1"/>
    <col min="19" max="19" width="5.6640625" style="57" customWidth="1"/>
    <col min="20" max="16384" width="11.44140625" style="57"/>
  </cols>
  <sheetData>
    <row r="1" spans="1:17" x14ac:dyDescent="0.25">
      <c r="A1" s="298" t="s">
        <v>136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x14ac:dyDescent="0.4">
      <c r="A2" s="218" t="s">
        <v>82</v>
      </c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x14ac:dyDescent="0.4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6"/>
    </row>
    <row r="4" spans="1:17" x14ac:dyDescent="0.25">
      <c r="A4" s="299" t="s">
        <v>199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</row>
    <row r="5" spans="1:17" x14ac:dyDescent="0.25">
      <c r="A5" s="302" t="s">
        <v>327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7" ht="15.75" customHeight="1" x14ac:dyDescent="0.25">
      <c r="A6" s="307" t="s">
        <v>198</v>
      </c>
      <c r="B6" s="308" t="s">
        <v>51</v>
      </c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10"/>
      <c r="Q6" s="311" t="s">
        <v>0</v>
      </c>
    </row>
    <row r="7" spans="1:17" ht="12.75" customHeight="1" x14ac:dyDescent="0.25">
      <c r="A7" s="307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311"/>
    </row>
    <row r="8" spans="1:17" ht="25.5" customHeight="1" x14ac:dyDescent="0.25">
      <c r="A8" s="80" t="s">
        <v>165</v>
      </c>
      <c r="B8" s="191">
        <v>3</v>
      </c>
      <c r="C8" s="191">
        <v>1</v>
      </c>
      <c r="D8" s="191">
        <v>15</v>
      </c>
      <c r="E8" s="191">
        <v>19</v>
      </c>
      <c r="F8" s="191">
        <v>2</v>
      </c>
      <c r="G8" s="191">
        <v>3</v>
      </c>
      <c r="H8" s="191">
        <v>12</v>
      </c>
      <c r="I8" s="191">
        <v>3</v>
      </c>
      <c r="J8" s="191">
        <v>16</v>
      </c>
      <c r="K8" s="191">
        <v>0</v>
      </c>
      <c r="L8" s="191">
        <v>11</v>
      </c>
      <c r="M8" s="191">
        <v>2</v>
      </c>
      <c r="N8" s="191">
        <v>0</v>
      </c>
      <c r="O8" s="191">
        <v>4</v>
      </c>
      <c r="P8" s="191">
        <v>8</v>
      </c>
      <c r="Q8" s="191">
        <f t="shared" ref="Q8:Q24" si="0">SUM(B8:P8)</f>
        <v>99</v>
      </c>
    </row>
    <row r="9" spans="1:17" ht="34.200000000000003" x14ac:dyDescent="0.25">
      <c r="A9" s="81" t="s">
        <v>166</v>
      </c>
      <c r="B9" s="192">
        <v>1</v>
      </c>
      <c r="C9" s="192">
        <v>0</v>
      </c>
      <c r="D9" s="192">
        <v>0</v>
      </c>
      <c r="E9" s="192">
        <v>2</v>
      </c>
      <c r="F9" s="192">
        <v>1</v>
      </c>
      <c r="G9" s="192">
        <v>1</v>
      </c>
      <c r="H9" s="192">
        <v>0</v>
      </c>
      <c r="I9" s="192">
        <v>1</v>
      </c>
      <c r="J9" s="192">
        <v>1</v>
      </c>
      <c r="K9" s="192">
        <v>0</v>
      </c>
      <c r="L9" s="192">
        <v>1</v>
      </c>
      <c r="M9" s="192">
        <v>0</v>
      </c>
      <c r="N9" s="192">
        <v>0</v>
      </c>
      <c r="O9" s="192">
        <v>1</v>
      </c>
      <c r="P9" s="192">
        <v>1</v>
      </c>
      <c r="Q9" s="192">
        <f t="shared" si="0"/>
        <v>10</v>
      </c>
    </row>
    <row r="10" spans="1:17" ht="21" customHeight="1" x14ac:dyDescent="0.25">
      <c r="A10" s="81" t="s">
        <v>167</v>
      </c>
      <c r="B10" s="192">
        <v>0</v>
      </c>
      <c r="C10" s="192">
        <v>1</v>
      </c>
      <c r="D10" s="192">
        <v>6</v>
      </c>
      <c r="E10" s="192">
        <v>1</v>
      </c>
      <c r="F10" s="192">
        <v>1</v>
      </c>
      <c r="G10" s="192">
        <v>0</v>
      </c>
      <c r="H10" s="192">
        <v>6</v>
      </c>
      <c r="I10" s="192">
        <v>1</v>
      </c>
      <c r="J10" s="192">
        <v>3</v>
      </c>
      <c r="K10" s="192">
        <v>0</v>
      </c>
      <c r="L10" s="192">
        <v>2</v>
      </c>
      <c r="M10" s="192">
        <v>0</v>
      </c>
      <c r="N10" s="192">
        <v>0</v>
      </c>
      <c r="O10" s="192">
        <v>1</v>
      </c>
      <c r="P10" s="192">
        <v>0</v>
      </c>
      <c r="Q10" s="192">
        <f t="shared" si="0"/>
        <v>22</v>
      </c>
    </row>
    <row r="11" spans="1:17" x14ac:dyDescent="0.25">
      <c r="A11" s="81" t="s">
        <v>168</v>
      </c>
      <c r="B11" s="192">
        <v>2</v>
      </c>
      <c r="C11" s="192">
        <v>0</v>
      </c>
      <c r="D11" s="192">
        <v>9</v>
      </c>
      <c r="E11" s="192">
        <v>16</v>
      </c>
      <c r="F11" s="192">
        <v>0</v>
      </c>
      <c r="G11" s="192">
        <v>2</v>
      </c>
      <c r="H11" s="192">
        <v>6</v>
      </c>
      <c r="I11" s="192">
        <v>1</v>
      </c>
      <c r="J11" s="192">
        <v>12</v>
      </c>
      <c r="K11" s="192">
        <v>0</v>
      </c>
      <c r="L11" s="192">
        <v>8</v>
      </c>
      <c r="M11" s="192">
        <v>2</v>
      </c>
      <c r="N11" s="192">
        <v>0</v>
      </c>
      <c r="O11" s="192">
        <v>2</v>
      </c>
      <c r="P11" s="192">
        <v>7</v>
      </c>
      <c r="Q11" s="192">
        <f t="shared" si="0"/>
        <v>67</v>
      </c>
    </row>
    <row r="12" spans="1:17" x14ac:dyDescent="0.25">
      <c r="A12" s="80" t="s">
        <v>169</v>
      </c>
      <c r="B12" s="191">
        <v>5</v>
      </c>
      <c r="C12" s="191">
        <v>2</v>
      </c>
      <c r="D12" s="191">
        <v>33</v>
      </c>
      <c r="E12" s="191">
        <v>42</v>
      </c>
      <c r="F12" s="191">
        <v>2</v>
      </c>
      <c r="G12" s="191">
        <v>21</v>
      </c>
      <c r="H12" s="191">
        <v>37</v>
      </c>
      <c r="I12" s="191">
        <v>8</v>
      </c>
      <c r="J12" s="191">
        <v>32</v>
      </c>
      <c r="K12" s="191">
        <v>0</v>
      </c>
      <c r="L12" s="191">
        <v>50</v>
      </c>
      <c r="M12" s="191">
        <v>11</v>
      </c>
      <c r="N12" s="191">
        <v>0</v>
      </c>
      <c r="O12" s="191">
        <v>5</v>
      </c>
      <c r="P12" s="191">
        <v>8</v>
      </c>
      <c r="Q12" s="191">
        <f t="shared" si="0"/>
        <v>256</v>
      </c>
    </row>
    <row r="13" spans="1:17" ht="21.75" customHeight="1" x14ac:dyDescent="0.25">
      <c r="A13" s="81" t="s">
        <v>170</v>
      </c>
      <c r="B13" s="192">
        <v>2</v>
      </c>
      <c r="C13" s="192">
        <v>1</v>
      </c>
      <c r="D13" s="192">
        <v>8</v>
      </c>
      <c r="E13" s="192">
        <v>12</v>
      </c>
      <c r="F13" s="192">
        <v>0</v>
      </c>
      <c r="G13" s="192">
        <v>7</v>
      </c>
      <c r="H13" s="192">
        <v>14</v>
      </c>
      <c r="I13" s="192">
        <v>1</v>
      </c>
      <c r="J13" s="192">
        <v>11</v>
      </c>
      <c r="K13" s="192">
        <v>0</v>
      </c>
      <c r="L13" s="192">
        <v>15</v>
      </c>
      <c r="M13" s="192">
        <v>4</v>
      </c>
      <c r="N13" s="192">
        <v>0</v>
      </c>
      <c r="O13" s="192">
        <v>1</v>
      </c>
      <c r="P13" s="192">
        <v>3</v>
      </c>
      <c r="Q13" s="192">
        <f t="shared" si="0"/>
        <v>79</v>
      </c>
    </row>
    <row r="14" spans="1:17" ht="32.25" customHeight="1" x14ac:dyDescent="0.25">
      <c r="A14" s="81" t="s">
        <v>171</v>
      </c>
      <c r="B14" s="192">
        <v>0</v>
      </c>
      <c r="C14" s="192">
        <v>0</v>
      </c>
      <c r="D14" s="192">
        <v>5</v>
      </c>
      <c r="E14" s="192">
        <v>0</v>
      </c>
      <c r="F14" s="192">
        <v>0</v>
      </c>
      <c r="G14" s="192">
        <v>0</v>
      </c>
      <c r="H14" s="192">
        <v>2</v>
      </c>
      <c r="I14" s="192">
        <v>0</v>
      </c>
      <c r="J14" s="192">
        <v>2</v>
      </c>
      <c r="K14" s="192">
        <v>0</v>
      </c>
      <c r="L14" s="192">
        <v>2</v>
      </c>
      <c r="M14" s="192">
        <v>0</v>
      </c>
      <c r="N14" s="192">
        <v>0</v>
      </c>
      <c r="O14" s="192">
        <v>0</v>
      </c>
      <c r="P14" s="192">
        <v>0</v>
      </c>
      <c r="Q14" s="192">
        <f t="shared" si="0"/>
        <v>11</v>
      </c>
    </row>
    <row r="15" spans="1:17" ht="45.6" x14ac:dyDescent="0.25">
      <c r="A15" s="81" t="s">
        <v>172</v>
      </c>
      <c r="B15" s="192">
        <v>0</v>
      </c>
      <c r="C15" s="192">
        <v>0</v>
      </c>
      <c r="D15" s="192">
        <v>0</v>
      </c>
      <c r="E15" s="192">
        <v>1</v>
      </c>
      <c r="F15" s="192">
        <v>0</v>
      </c>
      <c r="G15" s="192">
        <v>1</v>
      </c>
      <c r="H15" s="192">
        <v>4</v>
      </c>
      <c r="I15" s="192">
        <v>0</v>
      </c>
      <c r="J15" s="192">
        <v>0</v>
      </c>
      <c r="K15" s="192">
        <v>0</v>
      </c>
      <c r="L15" s="192">
        <v>2</v>
      </c>
      <c r="M15" s="192">
        <v>1</v>
      </c>
      <c r="N15" s="192">
        <v>0</v>
      </c>
      <c r="O15" s="192">
        <v>0</v>
      </c>
      <c r="P15" s="192">
        <v>1</v>
      </c>
      <c r="Q15" s="192">
        <f t="shared" si="0"/>
        <v>10</v>
      </c>
    </row>
    <row r="16" spans="1:17" x14ac:dyDescent="0.25">
      <c r="A16" s="81" t="s">
        <v>173</v>
      </c>
      <c r="B16" s="192">
        <v>3</v>
      </c>
      <c r="C16" s="192">
        <v>1</v>
      </c>
      <c r="D16" s="192">
        <v>20</v>
      </c>
      <c r="E16" s="192">
        <v>29</v>
      </c>
      <c r="F16" s="192">
        <v>2</v>
      </c>
      <c r="G16" s="192">
        <v>13</v>
      </c>
      <c r="H16" s="192">
        <v>17</v>
      </c>
      <c r="I16" s="192">
        <v>7</v>
      </c>
      <c r="J16" s="192">
        <v>19</v>
      </c>
      <c r="K16" s="192">
        <v>0</v>
      </c>
      <c r="L16" s="192">
        <v>31</v>
      </c>
      <c r="M16" s="192">
        <v>6</v>
      </c>
      <c r="N16" s="192">
        <v>0</v>
      </c>
      <c r="O16" s="192">
        <v>4</v>
      </c>
      <c r="P16" s="192">
        <v>4</v>
      </c>
      <c r="Q16" s="192">
        <f t="shared" si="0"/>
        <v>156</v>
      </c>
    </row>
    <row r="17" spans="1:17" x14ac:dyDescent="0.25">
      <c r="A17" s="80" t="s">
        <v>174</v>
      </c>
      <c r="B17" s="191">
        <v>4</v>
      </c>
      <c r="C17" s="191">
        <v>3</v>
      </c>
      <c r="D17" s="191">
        <v>32</v>
      </c>
      <c r="E17" s="191">
        <v>86</v>
      </c>
      <c r="F17" s="191">
        <v>4</v>
      </c>
      <c r="G17" s="191">
        <v>51</v>
      </c>
      <c r="H17" s="191">
        <v>70</v>
      </c>
      <c r="I17" s="191">
        <v>52</v>
      </c>
      <c r="J17" s="191">
        <v>74</v>
      </c>
      <c r="K17" s="191">
        <v>0</v>
      </c>
      <c r="L17" s="191">
        <v>120</v>
      </c>
      <c r="M17" s="191">
        <v>43</v>
      </c>
      <c r="N17" s="191">
        <v>6</v>
      </c>
      <c r="O17" s="191">
        <v>17</v>
      </c>
      <c r="P17" s="191">
        <v>31</v>
      </c>
      <c r="Q17" s="191">
        <f t="shared" si="0"/>
        <v>593</v>
      </c>
    </row>
    <row r="18" spans="1:17" ht="102.6" x14ac:dyDescent="0.25">
      <c r="A18" s="81" t="s">
        <v>175</v>
      </c>
      <c r="B18" s="192">
        <v>2</v>
      </c>
      <c r="C18" s="192">
        <v>1</v>
      </c>
      <c r="D18" s="192">
        <v>15</v>
      </c>
      <c r="E18" s="192">
        <v>30</v>
      </c>
      <c r="F18" s="192">
        <v>1</v>
      </c>
      <c r="G18" s="192">
        <v>20</v>
      </c>
      <c r="H18" s="192">
        <v>20</v>
      </c>
      <c r="I18" s="192">
        <v>14</v>
      </c>
      <c r="J18" s="192">
        <v>32</v>
      </c>
      <c r="K18" s="192">
        <v>0</v>
      </c>
      <c r="L18" s="192">
        <v>38</v>
      </c>
      <c r="M18" s="192">
        <v>8</v>
      </c>
      <c r="N18" s="192">
        <v>1</v>
      </c>
      <c r="O18" s="192">
        <v>4</v>
      </c>
      <c r="P18" s="192">
        <v>16</v>
      </c>
      <c r="Q18" s="192">
        <f t="shared" si="0"/>
        <v>202</v>
      </c>
    </row>
    <row r="19" spans="1:17" ht="21" customHeight="1" x14ac:dyDescent="0.25">
      <c r="A19" s="81" t="s">
        <v>176</v>
      </c>
      <c r="B19" s="192">
        <v>2</v>
      </c>
      <c r="C19" s="192">
        <v>2</v>
      </c>
      <c r="D19" s="192">
        <v>17</v>
      </c>
      <c r="E19" s="192">
        <v>56</v>
      </c>
      <c r="F19" s="192">
        <v>3</v>
      </c>
      <c r="G19" s="192">
        <v>31</v>
      </c>
      <c r="H19" s="192">
        <v>50</v>
      </c>
      <c r="I19" s="192">
        <v>38</v>
      </c>
      <c r="J19" s="192">
        <v>42</v>
      </c>
      <c r="K19" s="192">
        <v>0</v>
      </c>
      <c r="L19" s="192">
        <v>82</v>
      </c>
      <c r="M19" s="192">
        <v>35</v>
      </c>
      <c r="N19" s="192">
        <v>5</v>
      </c>
      <c r="O19" s="192">
        <v>13</v>
      </c>
      <c r="P19" s="192">
        <v>15</v>
      </c>
      <c r="Q19" s="192">
        <f t="shared" si="0"/>
        <v>391</v>
      </c>
    </row>
    <row r="20" spans="1:17" ht="20.25" customHeight="1" x14ac:dyDescent="0.25">
      <c r="A20" s="80" t="s">
        <v>177</v>
      </c>
      <c r="B20" s="191">
        <v>0</v>
      </c>
      <c r="C20" s="191">
        <v>0</v>
      </c>
      <c r="D20" s="191">
        <v>3</v>
      </c>
      <c r="E20" s="191">
        <v>3</v>
      </c>
      <c r="F20" s="191">
        <v>0</v>
      </c>
      <c r="G20" s="191">
        <v>2</v>
      </c>
      <c r="H20" s="191">
        <v>0</v>
      </c>
      <c r="I20" s="191">
        <v>1</v>
      </c>
      <c r="J20" s="191">
        <v>3</v>
      </c>
      <c r="K20" s="191">
        <v>0</v>
      </c>
      <c r="L20" s="191">
        <v>1</v>
      </c>
      <c r="M20" s="191">
        <v>0</v>
      </c>
      <c r="N20" s="191">
        <v>0</v>
      </c>
      <c r="O20" s="191">
        <v>2</v>
      </c>
      <c r="P20" s="191">
        <v>0</v>
      </c>
      <c r="Q20" s="191">
        <f t="shared" si="0"/>
        <v>15</v>
      </c>
    </row>
    <row r="21" spans="1:17" ht="20.25" customHeight="1" x14ac:dyDescent="0.25">
      <c r="A21" s="81" t="s">
        <v>178</v>
      </c>
      <c r="B21" s="192">
        <v>0</v>
      </c>
      <c r="C21" s="192">
        <v>0</v>
      </c>
      <c r="D21" s="192">
        <v>1</v>
      </c>
      <c r="E21" s="192">
        <v>1</v>
      </c>
      <c r="F21" s="192">
        <v>0</v>
      </c>
      <c r="G21" s="192">
        <v>1</v>
      </c>
      <c r="H21" s="192">
        <v>0</v>
      </c>
      <c r="I21" s="192">
        <v>0</v>
      </c>
      <c r="J21" s="192">
        <v>3</v>
      </c>
      <c r="K21" s="192">
        <v>0</v>
      </c>
      <c r="L21" s="192">
        <v>1</v>
      </c>
      <c r="M21" s="192">
        <v>0</v>
      </c>
      <c r="N21" s="192">
        <v>0</v>
      </c>
      <c r="O21" s="192">
        <v>0</v>
      </c>
      <c r="P21" s="192">
        <v>0</v>
      </c>
      <c r="Q21" s="192">
        <f t="shared" si="0"/>
        <v>7</v>
      </c>
    </row>
    <row r="22" spans="1:17" ht="20.25" customHeight="1" x14ac:dyDescent="0.25">
      <c r="A22" s="81" t="s">
        <v>179</v>
      </c>
      <c r="B22" s="192">
        <v>0</v>
      </c>
      <c r="C22" s="192">
        <v>0</v>
      </c>
      <c r="D22" s="192">
        <v>2</v>
      </c>
      <c r="E22" s="192">
        <v>2</v>
      </c>
      <c r="F22" s="192">
        <v>0</v>
      </c>
      <c r="G22" s="192">
        <v>1</v>
      </c>
      <c r="H22" s="192">
        <v>0</v>
      </c>
      <c r="I22" s="192">
        <v>1</v>
      </c>
      <c r="J22" s="192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2</v>
      </c>
      <c r="P22" s="192">
        <v>0</v>
      </c>
      <c r="Q22" s="192">
        <f t="shared" si="0"/>
        <v>8</v>
      </c>
    </row>
    <row r="23" spans="1:17" ht="20.25" customHeight="1" x14ac:dyDescent="0.25">
      <c r="A23" s="80" t="s">
        <v>180</v>
      </c>
      <c r="B23" s="191">
        <v>1</v>
      </c>
      <c r="C23" s="191">
        <v>0</v>
      </c>
      <c r="D23" s="191">
        <v>19</v>
      </c>
      <c r="E23" s="191">
        <v>60</v>
      </c>
      <c r="F23" s="191">
        <v>1</v>
      </c>
      <c r="G23" s="191">
        <v>33</v>
      </c>
      <c r="H23" s="191">
        <v>48</v>
      </c>
      <c r="I23" s="191">
        <v>12</v>
      </c>
      <c r="J23" s="191">
        <v>19</v>
      </c>
      <c r="K23" s="191">
        <v>0</v>
      </c>
      <c r="L23" s="191">
        <v>50</v>
      </c>
      <c r="M23" s="191">
        <v>22</v>
      </c>
      <c r="N23" s="191">
        <v>0</v>
      </c>
      <c r="O23" s="191">
        <v>11</v>
      </c>
      <c r="P23" s="191">
        <v>26</v>
      </c>
      <c r="Q23" s="191">
        <f t="shared" si="0"/>
        <v>302</v>
      </c>
    </row>
    <row r="24" spans="1:17" ht="28.5" customHeight="1" x14ac:dyDescent="0.25">
      <c r="A24" s="81" t="s">
        <v>181</v>
      </c>
      <c r="B24" s="192">
        <v>0</v>
      </c>
      <c r="C24" s="192">
        <v>0</v>
      </c>
      <c r="D24" s="192">
        <v>5</v>
      </c>
      <c r="E24" s="192">
        <v>5</v>
      </c>
      <c r="F24" s="192">
        <v>0</v>
      </c>
      <c r="G24" s="192">
        <v>1</v>
      </c>
      <c r="H24" s="192">
        <v>4</v>
      </c>
      <c r="I24" s="192">
        <v>1</v>
      </c>
      <c r="J24" s="192">
        <v>2</v>
      </c>
      <c r="K24" s="192">
        <v>0</v>
      </c>
      <c r="L24" s="192">
        <v>4</v>
      </c>
      <c r="M24" s="192">
        <v>2</v>
      </c>
      <c r="N24" s="192">
        <v>0</v>
      </c>
      <c r="O24" s="192">
        <v>0</v>
      </c>
      <c r="P24" s="192">
        <v>2</v>
      </c>
      <c r="Q24" s="192">
        <f t="shared" si="0"/>
        <v>26</v>
      </c>
    </row>
    <row r="25" spans="1:17" ht="22.8" x14ac:dyDescent="0.25">
      <c r="A25" s="81" t="s">
        <v>182</v>
      </c>
      <c r="B25" s="192">
        <v>1</v>
      </c>
      <c r="C25" s="192">
        <v>0</v>
      </c>
      <c r="D25" s="192">
        <v>7</v>
      </c>
      <c r="E25" s="192">
        <v>22</v>
      </c>
      <c r="F25" s="192">
        <v>0</v>
      </c>
      <c r="G25" s="192">
        <v>12</v>
      </c>
      <c r="H25" s="192">
        <v>18</v>
      </c>
      <c r="I25" s="192">
        <v>5</v>
      </c>
      <c r="J25" s="192">
        <v>7</v>
      </c>
      <c r="K25" s="192">
        <v>0</v>
      </c>
      <c r="L25" s="192">
        <v>22</v>
      </c>
      <c r="M25" s="192">
        <v>13</v>
      </c>
      <c r="N25" s="192">
        <v>0</v>
      </c>
      <c r="O25" s="192">
        <v>3</v>
      </c>
      <c r="P25" s="192">
        <v>8</v>
      </c>
      <c r="Q25" s="192">
        <f t="shared" ref="Q25:Q42" si="1">SUM(B25:P25)</f>
        <v>118</v>
      </c>
    </row>
    <row r="26" spans="1:17" ht="22.8" x14ac:dyDescent="0.25">
      <c r="A26" s="81" t="s">
        <v>183</v>
      </c>
      <c r="B26" s="192">
        <v>0</v>
      </c>
      <c r="C26" s="192">
        <v>0</v>
      </c>
      <c r="D26" s="192">
        <v>0</v>
      </c>
      <c r="E26" s="192">
        <v>3</v>
      </c>
      <c r="F26" s="192">
        <v>0</v>
      </c>
      <c r="G26" s="192">
        <v>1</v>
      </c>
      <c r="H26" s="192">
        <v>1</v>
      </c>
      <c r="I26" s="192">
        <v>0</v>
      </c>
      <c r="J26" s="192">
        <v>2</v>
      </c>
      <c r="K26" s="192">
        <v>0</v>
      </c>
      <c r="L26" s="192">
        <v>3</v>
      </c>
      <c r="M26" s="192">
        <v>1</v>
      </c>
      <c r="N26" s="192">
        <v>0</v>
      </c>
      <c r="O26" s="192">
        <v>0</v>
      </c>
      <c r="P26" s="192">
        <v>1</v>
      </c>
      <c r="Q26" s="192">
        <f t="shared" si="1"/>
        <v>12</v>
      </c>
    </row>
    <row r="27" spans="1:17" ht="18.75" customHeight="1" x14ac:dyDescent="0.25">
      <c r="A27" s="81" t="s">
        <v>184</v>
      </c>
      <c r="B27" s="192">
        <v>0</v>
      </c>
      <c r="C27" s="192">
        <v>0</v>
      </c>
      <c r="D27" s="192">
        <v>7</v>
      </c>
      <c r="E27" s="192">
        <v>30</v>
      </c>
      <c r="F27" s="192">
        <v>1</v>
      </c>
      <c r="G27" s="192">
        <v>19</v>
      </c>
      <c r="H27" s="192">
        <v>25</v>
      </c>
      <c r="I27" s="192">
        <v>6</v>
      </c>
      <c r="J27" s="192">
        <v>8</v>
      </c>
      <c r="K27" s="192">
        <v>0</v>
      </c>
      <c r="L27" s="192">
        <v>21</v>
      </c>
      <c r="M27" s="192">
        <v>6</v>
      </c>
      <c r="N27" s="192">
        <v>0</v>
      </c>
      <c r="O27" s="192">
        <v>8</v>
      </c>
      <c r="P27" s="192">
        <v>15</v>
      </c>
      <c r="Q27" s="192">
        <f t="shared" si="1"/>
        <v>146</v>
      </c>
    </row>
    <row r="28" spans="1:17" ht="34.200000000000003" x14ac:dyDescent="0.25">
      <c r="A28" s="80" t="s">
        <v>185</v>
      </c>
      <c r="B28" s="191">
        <v>2</v>
      </c>
      <c r="C28" s="191">
        <v>0</v>
      </c>
      <c r="D28" s="191">
        <v>3</v>
      </c>
      <c r="E28" s="191">
        <v>5</v>
      </c>
      <c r="F28" s="191">
        <v>0</v>
      </c>
      <c r="G28" s="191">
        <v>5</v>
      </c>
      <c r="H28" s="191">
        <v>8</v>
      </c>
      <c r="I28" s="191">
        <v>2</v>
      </c>
      <c r="J28" s="191">
        <v>3</v>
      </c>
      <c r="K28" s="191">
        <v>0</v>
      </c>
      <c r="L28" s="191">
        <v>11</v>
      </c>
      <c r="M28" s="191">
        <v>0</v>
      </c>
      <c r="N28" s="191">
        <v>0</v>
      </c>
      <c r="O28" s="191">
        <v>3</v>
      </c>
      <c r="P28" s="191">
        <v>2</v>
      </c>
      <c r="Q28" s="191">
        <f t="shared" si="1"/>
        <v>44</v>
      </c>
    </row>
    <row r="29" spans="1:17" ht="43.2" customHeight="1" x14ac:dyDescent="0.25">
      <c r="A29" s="81" t="s">
        <v>186</v>
      </c>
      <c r="B29" s="192">
        <v>2</v>
      </c>
      <c r="C29" s="192">
        <v>0</v>
      </c>
      <c r="D29" s="192">
        <v>0</v>
      </c>
      <c r="E29" s="192">
        <v>4</v>
      </c>
      <c r="F29" s="192">
        <v>0</v>
      </c>
      <c r="G29" s="192">
        <v>5</v>
      </c>
      <c r="H29" s="192">
        <v>3</v>
      </c>
      <c r="I29" s="192">
        <v>1</v>
      </c>
      <c r="J29" s="192">
        <v>1</v>
      </c>
      <c r="K29" s="192">
        <v>0</v>
      </c>
      <c r="L29" s="192">
        <v>8</v>
      </c>
      <c r="M29" s="192">
        <v>0</v>
      </c>
      <c r="N29" s="192">
        <v>0</v>
      </c>
      <c r="O29" s="192">
        <v>2</v>
      </c>
      <c r="P29" s="192">
        <v>2</v>
      </c>
      <c r="Q29" s="192">
        <f t="shared" si="1"/>
        <v>28</v>
      </c>
    </row>
    <row r="30" spans="1:17" ht="22.2" customHeight="1" x14ac:dyDescent="0.25">
      <c r="A30" s="81" t="s">
        <v>187</v>
      </c>
      <c r="B30" s="192">
        <v>0</v>
      </c>
      <c r="C30" s="192">
        <v>0</v>
      </c>
      <c r="D30" s="192">
        <v>3</v>
      </c>
      <c r="E30" s="192">
        <v>0</v>
      </c>
      <c r="F30" s="192">
        <v>0</v>
      </c>
      <c r="G30" s="192">
        <v>0</v>
      </c>
      <c r="H30" s="192">
        <v>5</v>
      </c>
      <c r="I30" s="192">
        <v>1</v>
      </c>
      <c r="J30" s="192">
        <v>2</v>
      </c>
      <c r="K30" s="192">
        <v>0</v>
      </c>
      <c r="L30" s="192">
        <v>2</v>
      </c>
      <c r="M30" s="192">
        <v>0</v>
      </c>
      <c r="N30" s="192">
        <v>0</v>
      </c>
      <c r="O30" s="192">
        <v>1</v>
      </c>
      <c r="P30" s="192">
        <v>0</v>
      </c>
      <c r="Q30" s="192">
        <f t="shared" ref="Q30" si="2">SUM(B30:P30)</f>
        <v>14</v>
      </c>
    </row>
    <row r="31" spans="1:17" ht="23.25" customHeight="1" x14ac:dyDescent="0.25">
      <c r="A31" s="81" t="s">
        <v>318</v>
      </c>
      <c r="B31" s="192">
        <v>0</v>
      </c>
      <c r="C31" s="192">
        <v>0</v>
      </c>
      <c r="D31" s="192">
        <v>0</v>
      </c>
      <c r="E31" s="192">
        <v>1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1</v>
      </c>
      <c r="M31" s="192">
        <v>0</v>
      </c>
      <c r="N31" s="192">
        <v>0</v>
      </c>
      <c r="O31" s="192">
        <v>0</v>
      </c>
      <c r="P31" s="192">
        <v>0</v>
      </c>
      <c r="Q31" s="192">
        <f t="shared" ref="Q31" si="3">SUM(B31:P31)</f>
        <v>2</v>
      </c>
    </row>
    <row r="32" spans="1:17" ht="34.200000000000003" x14ac:dyDescent="0.25">
      <c r="A32" s="80" t="s">
        <v>188</v>
      </c>
      <c r="B32" s="191">
        <v>0</v>
      </c>
      <c r="C32" s="191">
        <v>1</v>
      </c>
      <c r="D32" s="191">
        <v>0</v>
      </c>
      <c r="E32" s="191">
        <v>11</v>
      </c>
      <c r="F32" s="191">
        <v>0</v>
      </c>
      <c r="G32" s="191">
        <v>2</v>
      </c>
      <c r="H32" s="191">
        <v>2</v>
      </c>
      <c r="I32" s="191">
        <v>29</v>
      </c>
      <c r="J32" s="191">
        <v>0</v>
      </c>
      <c r="K32" s="191">
        <v>0</v>
      </c>
      <c r="L32" s="191">
        <v>2</v>
      </c>
      <c r="M32" s="191">
        <v>0</v>
      </c>
      <c r="N32" s="191">
        <v>1</v>
      </c>
      <c r="O32" s="191">
        <v>0</v>
      </c>
      <c r="P32" s="191">
        <v>4</v>
      </c>
      <c r="Q32" s="191">
        <f t="shared" si="1"/>
        <v>52</v>
      </c>
    </row>
    <row r="33" spans="1:17" ht="23.25" customHeight="1" x14ac:dyDescent="0.25">
      <c r="A33" s="81" t="s">
        <v>189</v>
      </c>
      <c r="B33" s="192">
        <v>0</v>
      </c>
      <c r="C33" s="192">
        <v>1</v>
      </c>
      <c r="D33" s="192">
        <v>0</v>
      </c>
      <c r="E33" s="192">
        <v>8</v>
      </c>
      <c r="F33" s="192">
        <v>0</v>
      </c>
      <c r="G33" s="192">
        <v>1</v>
      </c>
      <c r="H33" s="192">
        <v>2</v>
      </c>
      <c r="I33" s="192">
        <v>24</v>
      </c>
      <c r="J33" s="192">
        <v>0</v>
      </c>
      <c r="K33" s="192">
        <v>0</v>
      </c>
      <c r="L33" s="192">
        <v>2</v>
      </c>
      <c r="M33" s="192">
        <v>0</v>
      </c>
      <c r="N33" s="192">
        <v>1</v>
      </c>
      <c r="O33" s="192">
        <v>0</v>
      </c>
      <c r="P33" s="192">
        <v>3</v>
      </c>
      <c r="Q33" s="192">
        <f t="shared" si="1"/>
        <v>42</v>
      </c>
    </row>
    <row r="34" spans="1:17" ht="23.25" customHeight="1" x14ac:dyDescent="0.25">
      <c r="A34" s="81" t="s">
        <v>288</v>
      </c>
      <c r="B34" s="192">
        <v>0</v>
      </c>
      <c r="C34" s="192">
        <v>0</v>
      </c>
      <c r="D34" s="192">
        <v>0</v>
      </c>
      <c r="E34" s="192">
        <v>1</v>
      </c>
      <c r="F34" s="192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f t="shared" ref="Q34" si="4">SUM(B34:P34)</f>
        <v>1</v>
      </c>
    </row>
    <row r="35" spans="1:17" ht="23.25" customHeight="1" x14ac:dyDescent="0.25">
      <c r="A35" s="81" t="s">
        <v>190</v>
      </c>
      <c r="B35" s="192">
        <v>0</v>
      </c>
      <c r="C35" s="192">
        <v>0</v>
      </c>
      <c r="D35" s="192">
        <v>0</v>
      </c>
      <c r="E35" s="192">
        <v>2</v>
      </c>
      <c r="F35" s="192">
        <v>0</v>
      </c>
      <c r="G35" s="192">
        <v>1</v>
      </c>
      <c r="H35" s="192">
        <v>0</v>
      </c>
      <c r="I35" s="192">
        <v>5</v>
      </c>
      <c r="J35" s="192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1</v>
      </c>
      <c r="Q35" s="192">
        <f t="shared" ref="Q35" si="5">SUM(B35:P35)</f>
        <v>9</v>
      </c>
    </row>
    <row r="36" spans="1:17" ht="44.25" customHeight="1" x14ac:dyDescent="0.25">
      <c r="A36" s="80" t="s">
        <v>192</v>
      </c>
      <c r="B36" s="191">
        <v>5</v>
      </c>
      <c r="C36" s="191">
        <v>2</v>
      </c>
      <c r="D36" s="191">
        <v>32</v>
      </c>
      <c r="E36" s="191">
        <v>30</v>
      </c>
      <c r="F36" s="191">
        <v>1</v>
      </c>
      <c r="G36" s="191">
        <v>33</v>
      </c>
      <c r="H36" s="191">
        <v>27</v>
      </c>
      <c r="I36" s="191">
        <v>3</v>
      </c>
      <c r="J36" s="191">
        <v>15</v>
      </c>
      <c r="K36" s="191">
        <v>1</v>
      </c>
      <c r="L36" s="191">
        <v>28</v>
      </c>
      <c r="M36" s="191">
        <v>17</v>
      </c>
      <c r="N36" s="191">
        <v>0</v>
      </c>
      <c r="O36" s="191">
        <v>10</v>
      </c>
      <c r="P36" s="191">
        <v>16</v>
      </c>
      <c r="Q36" s="191">
        <f t="shared" si="1"/>
        <v>220</v>
      </c>
    </row>
    <row r="37" spans="1:17" ht="22.8" x14ac:dyDescent="0.25">
      <c r="A37" s="81" t="s">
        <v>193</v>
      </c>
      <c r="B37" s="192">
        <v>1</v>
      </c>
      <c r="C37" s="192">
        <v>1</v>
      </c>
      <c r="D37" s="192">
        <v>4</v>
      </c>
      <c r="E37" s="192">
        <v>4</v>
      </c>
      <c r="F37" s="192">
        <v>1</v>
      </c>
      <c r="G37" s="192">
        <v>6</v>
      </c>
      <c r="H37" s="192">
        <v>10</v>
      </c>
      <c r="I37" s="192">
        <v>0</v>
      </c>
      <c r="J37" s="192">
        <v>3</v>
      </c>
      <c r="K37" s="192">
        <v>0</v>
      </c>
      <c r="L37" s="192">
        <v>9</v>
      </c>
      <c r="M37" s="192">
        <v>4</v>
      </c>
      <c r="N37" s="192">
        <v>0</v>
      </c>
      <c r="O37" s="192">
        <v>2</v>
      </c>
      <c r="P37" s="192">
        <v>3</v>
      </c>
      <c r="Q37" s="192">
        <f t="shared" si="1"/>
        <v>48</v>
      </c>
    </row>
    <row r="38" spans="1:17" ht="48.6" customHeight="1" x14ac:dyDescent="0.25">
      <c r="A38" s="81" t="s">
        <v>194</v>
      </c>
      <c r="B38" s="192">
        <v>0</v>
      </c>
      <c r="C38" s="192">
        <v>0</v>
      </c>
      <c r="D38" s="192">
        <v>5</v>
      </c>
      <c r="E38" s="192">
        <v>5</v>
      </c>
      <c r="F38" s="192">
        <v>0</v>
      </c>
      <c r="G38" s="192">
        <v>6</v>
      </c>
      <c r="H38" s="192">
        <v>5</v>
      </c>
      <c r="I38" s="192">
        <v>1</v>
      </c>
      <c r="J38" s="192">
        <v>5</v>
      </c>
      <c r="K38" s="192">
        <v>0</v>
      </c>
      <c r="L38" s="192">
        <v>6</v>
      </c>
      <c r="M38" s="192">
        <v>1</v>
      </c>
      <c r="N38" s="192">
        <v>0</v>
      </c>
      <c r="O38" s="192">
        <v>2</v>
      </c>
      <c r="P38" s="192">
        <v>6</v>
      </c>
      <c r="Q38" s="192">
        <f t="shared" si="1"/>
        <v>42</v>
      </c>
    </row>
    <row r="39" spans="1:17" ht="68.400000000000006" customHeight="1" x14ac:dyDescent="0.25">
      <c r="A39" s="81" t="s">
        <v>195</v>
      </c>
      <c r="B39" s="192">
        <v>3</v>
      </c>
      <c r="C39" s="192">
        <v>1</v>
      </c>
      <c r="D39" s="192">
        <v>15</v>
      </c>
      <c r="E39" s="192">
        <v>16</v>
      </c>
      <c r="F39" s="192">
        <v>0</v>
      </c>
      <c r="G39" s="192">
        <v>15</v>
      </c>
      <c r="H39" s="192">
        <v>10</v>
      </c>
      <c r="I39" s="192">
        <v>2</v>
      </c>
      <c r="J39" s="192">
        <v>5</v>
      </c>
      <c r="K39" s="192">
        <v>0</v>
      </c>
      <c r="L39" s="192">
        <v>9</v>
      </c>
      <c r="M39" s="192">
        <v>9</v>
      </c>
      <c r="N39" s="192">
        <v>0</v>
      </c>
      <c r="O39" s="192">
        <v>4</v>
      </c>
      <c r="P39" s="192">
        <v>5</v>
      </c>
      <c r="Q39" s="192">
        <f t="shared" si="1"/>
        <v>94</v>
      </c>
    </row>
    <row r="40" spans="1:17" x14ac:dyDescent="0.25">
      <c r="A40" s="81" t="s">
        <v>196</v>
      </c>
      <c r="B40" s="192">
        <v>1</v>
      </c>
      <c r="C40" s="192">
        <v>0</v>
      </c>
      <c r="D40" s="192">
        <v>8</v>
      </c>
      <c r="E40" s="192">
        <v>5</v>
      </c>
      <c r="F40" s="192">
        <v>0</v>
      </c>
      <c r="G40" s="192">
        <v>6</v>
      </c>
      <c r="H40" s="192">
        <v>2</v>
      </c>
      <c r="I40" s="192">
        <v>0</v>
      </c>
      <c r="J40" s="192">
        <v>2</v>
      </c>
      <c r="K40" s="192">
        <v>1</v>
      </c>
      <c r="L40" s="192">
        <v>4</v>
      </c>
      <c r="M40" s="192">
        <v>3</v>
      </c>
      <c r="N40" s="192">
        <v>0</v>
      </c>
      <c r="O40" s="192">
        <v>2</v>
      </c>
      <c r="P40" s="192">
        <v>2</v>
      </c>
      <c r="Q40" s="192">
        <f t="shared" si="1"/>
        <v>36</v>
      </c>
    </row>
    <row r="41" spans="1:17" ht="12" customHeight="1" x14ac:dyDescent="0.25">
      <c r="A41" s="80" t="s">
        <v>197</v>
      </c>
      <c r="B41" s="191">
        <v>1</v>
      </c>
      <c r="C41" s="191">
        <v>4</v>
      </c>
      <c r="D41" s="191">
        <v>5</v>
      </c>
      <c r="E41" s="191">
        <v>43</v>
      </c>
      <c r="F41" s="191">
        <v>0</v>
      </c>
      <c r="G41" s="191">
        <v>13</v>
      </c>
      <c r="H41" s="191">
        <v>27</v>
      </c>
      <c r="I41" s="191">
        <v>24</v>
      </c>
      <c r="J41" s="191">
        <v>11</v>
      </c>
      <c r="K41" s="191">
        <v>0</v>
      </c>
      <c r="L41" s="191">
        <v>13</v>
      </c>
      <c r="M41" s="191">
        <v>6</v>
      </c>
      <c r="N41" s="191">
        <v>0</v>
      </c>
      <c r="O41" s="191">
        <v>29</v>
      </c>
      <c r="P41" s="191">
        <v>11</v>
      </c>
      <c r="Q41" s="191">
        <f t="shared" si="1"/>
        <v>187</v>
      </c>
    </row>
    <row r="42" spans="1:17" ht="42" customHeight="1" x14ac:dyDescent="0.25">
      <c r="A42" s="80" t="s">
        <v>191</v>
      </c>
      <c r="B42" s="191">
        <v>16</v>
      </c>
      <c r="C42" s="191">
        <v>6</v>
      </c>
      <c r="D42" s="191">
        <v>40</v>
      </c>
      <c r="E42" s="191">
        <v>355</v>
      </c>
      <c r="F42" s="191">
        <v>2</v>
      </c>
      <c r="G42" s="191">
        <v>121</v>
      </c>
      <c r="H42" s="191">
        <v>188</v>
      </c>
      <c r="I42" s="191">
        <v>110</v>
      </c>
      <c r="J42" s="191">
        <v>172</v>
      </c>
      <c r="K42" s="191">
        <v>2</v>
      </c>
      <c r="L42" s="191">
        <v>254</v>
      </c>
      <c r="M42" s="191">
        <v>84</v>
      </c>
      <c r="N42" s="191">
        <v>7</v>
      </c>
      <c r="O42" s="191">
        <v>49</v>
      </c>
      <c r="P42" s="191">
        <v>112</v>
      </c>
      <c r="Q42" s="191">
        <f t="shared" si="1"/>
        <v>1518</v>
      </c>
    </row>
    <row r="43" spans="1:17" x14ac:dyDescent="0.25">
      <c r="A43" s="205" t="s">
        <v>0</v>
      </c>
      <c r="B43" s="206">
        <f t="shared" ref="B43:Q43" si="6">B42+B41+B36+B32+B28+B23+B20+B17+B12+B8</f>
        <v>37</v>
      </c>
      <c r="C43" s="206">
        <f t="shared" si="6"/>
        <v>19</v>
      </c>
      <c r="D43" s="206">
        <f t="shared" si="6"/>
        <v>182</v>
      </c>
      <c r="E43" s="206">
        <f t="shared" si="6"/>
        <v>654</v>
      </c>
      <c r="F43" s="206">
        <f t="shared" si="6"/>
        <v>12</v>
      </c>
      <c r="G43" s="206">
        <f t="shared" si="6"/>
        <v>284</v>
      </c>
      <c r="H43" s="206">
        <f t="shared" si="6"/>
        <v>419</v>
      </c>
      <c r="I43" s="206">
        <f t="shared" si="6"/>
        <v>244</v>
      </c>
      <c r="J43" s="206">
        <f t="shared" si="6"/>
        <v>345</v>
      </c>
      <c r="K43" s="206">
        <f t="shared" si="6"/>
        <v>3</v>
      </c>
      <c r="L43" s="206">
        <f t="shared" si="6"/>
        <v>540</v>
      </c>
      <c r="M43" s="206">
        <f t="shared" si="6"/>
        <v>185</v>
      </c>
      <c r="N43" s="206">
        <f t="shared" si="6"/>
        <v>14</v>
      </c>
      <c r="O43" s="206">
        <f t="shared" si="6"/>
        <v>130</v>
      </c>
      <c r="P43" s="206">
        <f t="shared" si="6"/>
        <v>218</v>
      </c>
      <c r="Q43" s="206">
        <f t="shared" si="6"/>
        <v>3286</v>
      </c>
    </row>
    <row r="44" spans="1:17" x14ac:dyDescent="0.25">
      <c r="A44" s="48" t="s">
        <v>271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</row>
    <row r="45" spans="1:17" x14ac:dyDescent="0.25">
      <c r="A45" s="48" t="s">
        <v>243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/>
    </row>
    <row r="46" spans="1:17" x14ac:dyDescent="0.25">
      <c r="A46" s="48" t="s">
        <v>274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29.25" customHeight="1" x14ac:dyDescent="0.25">
      <c r="A47" s="312" t="s">
        <v>276</v>
      </c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</row>
    <row r="48" spans="1:17" ht="6" customHeight="1" x14ac:dyDescent="0.4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1:18" ht="15.75" customHeight="1" x14ac:dyDescent="0.3">
      <c r="A49" s="313" t="s">
        <v>68</v>
      </c>
      <c r="B49" s="313"/>
      <c r="C49" s="313"/>
      <c r="D49" s="313"/>
      <c r="E49" s="313"/>
      <c r="F49" s="313"/>
      <c r="G49" s="306" t="s">
        <v>60</v>
      </c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207"/>
    </row>
    <row r="50" spans="1:18" ht="11.25" customHeight="1" x14ac:dyDescent="0.25">
      <c r="A50" s="314" t="s">
        <v>67</v>
      </c>
      <c r="B50" s="314"/>
      <c r="C50" s="314"/>
      <c r="D50" s="314"/>
      <c r="E50" s="314"/>
      <c r="F50" s="314"/>
      <c r="G50" s="306" t="s">
        <v>59</v>
      </c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207"/>
    </row>
    <row r="51" spans="1:18" ht="11.25" customHeight="1" x14ac:dyDescent="0.25">
      <c r="A51" s="314" t="s">
        <v>66</v>
      </c>
      <c r="B51" s="314"/>
      <c r="C51" s="314"/>
      <c r="D51" s="314"/>
      <c r="E51" s="314"/>
      <c r="F51" s="314"/>
      <c r="G51" s="306" t="s">
        <v>58</v>
      </c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207"/>
    </row>
    <row r="52" spans="1:18" ht="11.25" customHeight="1" x14ac:dyDescent="0.25">
      <c r="A52" s="314" t="s">
        <v>65</v>
      </c>
      <c r="B52" s="314"/>
      <c r="C52" s="314"/>
      <c r="D52" s="314"/>
      <c r="E52" s="314"/>
      <c r="F52" s="314"/>
      <c r="G52" s="306" t="s">
        <v>57</v>
      </c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207"/>
    </row>
    <row r="53" spans="1:18" ht="11.25" customHeight="1" x14ac:dyDescent="0.25">
      <c r="A53" s="314" t="s">
        <v>64</v>
      </c>
      <c r="B53" s="314"/>
      <c r="C53" s="314"/>
      <c r="D53" s="314"/>
      <c r="E53" s="314"/>
      <c r="F53" s="314"/>
      <c r="G53" s="306" t="s">
        <v>56</v>
      </c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207"/>
    </row>
    <row r="54" spans="1:18" ht="11.25" customHeight="1" x14ac:dyDescent="0.25">
      <c r="A54" s="314" t="s">
        <v>63</v>
      </c>
      <c r="B54" s="314"/>
      <c r="C54" s="314"/>
      <c r="D54" s="314"/>
      <c r="E54" s="314"/>
      <c r="F54" s="314"/>
      <c r="G54" s="306" t="s">
        <v>55</v>
      </c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207"/>
    </row>
    <row r="55" spans="1:18" ht="11.25" customHeight="1" x14ac:dyDescent="0.25">
      <c r="A55" s="315" t="s">
        <v>62</v>
      </c>
      <c r="B55" s="315"/>
      <c r="C55" s="315"/>
      <c r="D55" s="315"/>
      <c r="E55" s="315"/>
      <c r="F55" s="315"/>
      <c r="G55" s="306" t="s">
        <v>54</v>
      </c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207"/>
    </row>
    <row r="56" spans="1:18" ht="11.25" customHeight="1" x14ac:dyDescent="0.25">
      <c r="A56" s="314" t="s">
        <v>61</v>
      </c>
      <c r="B56" s="314"/>
      <c r="C56" s="314"/>
      <c r="D56" s="314"/>
      <c r="E56" s="314"/>
      <c r="F56" s="314"/>
      <c r="G56" s="306" t="s">
        <v>53</v>
      </c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207"/>
    </row>
    <row r="57" spans="1:18" ht="11.25" customHeight="1" x14ac:dyDescent="0.4">
      <c r="G57" s="306" t="s">
        <v>133</v>
      </c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207"/>
    </row>
    <row r="58" spans="1:18" x14ac:dyDescent="0.25">
      <c r="A58" s="48"/>
      <c r="B58" s="75"/>
      <c r="C58" s="75"/>
      <c r="D58" s="75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18" x14ac:dyDescent="0.25">
      <c r="A59" s="48"/>
    </row>
  </sheetData>
  <mergeCells count="24">
    <mergeCell ref="A53:F53"/>
    <mergeCell ref="A54:F54"/>
    <mergeCell ref="A55:F55"/>
    <mergeCell ref="A56:F56"/>
    <mergeCell ref="G57:Q57"/>
    <mergeCell ref="G56:Q56"/>
    <mergeCell ref="G55:Q55"/>
    <mergeCell ref="G54:Q54"/>
    <mergeCell ref="G53:Q53"/>
    <mergeCell ref="G52:Q52"/>
    <mergeCell ref="A1:Q1"/>
    <mergeCell ref="A4:Q4"/>
    <mergeCell ref="A6:A7"/>
    <mergeCell ref="B6:P6"/>
    <mergeCell ref="Q6:Q7"/>
    <mergeCell ref="A5:Q5"/>
    <mergeCell ref="A47:Q47"/>
    <mergeCell ref="G51:Q51"/>
    <mergeCell ref="G50:Q50"/>
    <mergeCell ref="G49:Q49"/>
    <mergeCell ref="A49:F49"/>
    <mergeCell ref="A50:F50"/>
    <mergeCell ref="A51:F51"/>
    <mergeCell ref="A52:F52"/>
  </mergeCells>
  <printOptions horizontalCentered="1" verticalCentered="1"/>
  <pageMargins left="0" right="0" top="1.0236220472440944" bottom="0" header="0" footer="0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5"/>
  <sheetViews>
    <sheetView showGridLines="0" topLeftCell="A25" zoomScaleNormal="100" zoomScaleSheetLayoutView="130" workbookViewId="0">
      <selection activeCell="C47" sqref="C47"/>
    </sheetView>
  </sheetViews>
  <sheetFormatPr baseColWidth="10" defaultColWidth="11.44140625" defaultRowHeight="35.25" customHeight="1" x14ac:dyDescent="0.25"/>
  <cols>
    <col min="1" max="1" width="61.44140625" style="70" customWidth="1"/>
    <col min="2" max="2" width="12.33203125" style="65" customWidth="1"/>
    <col min="3" max="3" width="10.5546875" style="65" customWidth="1"/>
    <col min="4" max="4" width="11.109375" style="65" customWidth="1"/>
    <col min="5" max="16384" width="11.44140625" style="65"/>
  </cols>
  <sheetData>
    <row r="1" spans="1:4" ht="16.2" x14ac:dyDescent="0.25">
      <c r="A1" s="285" t="s">
        <v>142</v>
      </c>
      <c r="B1" s="285"/>
      <c r="C1" s="285"/>
      <c r="D1" s="285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2.25" customHeight="1" x14ac:dyDescent="0.25">
      <c r="A3" s="286" t="s">
        <v>221</v>
      </c>
      <c r="B3" s="286"/>
      <c r="C3" s="286"/>
      <c r="D3" s="286"/>
    </row>
    <row r="4" spans="1:4" s="68" customFormat="1" ht="18.600000000000001" x14ac:dyDescent="0.25">
      <c r="A4" s="289" t="s">
        <v>327</v>
      </c>
      <c r="B4" s="286"/>
      <c r="C4" s="286"/>
      <c r="D4" s="286"/>
    </row>
    <row r="5" spans="1:4" s="68" customFormat="1" ht="5.25" customHeight="1" x14ac:dyDescent="0.25">
      <c r="A5" s="300"/>
      <c r="B5" s="300"/>
      <c r="C5" s="300"/>
      <c r="D5" s="300"/>
    </row>
    <row r="6" spans="1:4" s="68" customFormat="1" ht="18.600000000000001" x14ac:dyDescent="0.25">
      <c r="A6" s="296" t="s">
        <v>77</v>
      </c>
      <c r="B6" s="295" t="s">
        <v>81</v>
      </c>
      <c r="C6" s="295"/>
      <c r="D6" s="296" t="s">
        <v>0</v>
      </c>
    </row>
    <row r="7" spans="1:4" s="68" customFormat="1" ht="18.600000000000001" x14ac:dyDescent="0.25">
      <c r="A7" s="296"/>
      <c r="B7" s="55" t="s">
        <v>79</v>
      </c>
      <c r="C7" s="55" t="s">
        <v>80</v>
      </c>
      <c r="D7" s="296"/>
    </row>
    <row r="8" spans="1:4" ht="9.75" customHeight="1" x14ac:dyDescent="0.25">
      <c r="A8" s="80" t="s">
        <v>200</v>
      </c>
      <c r="B8" s="194">
        <v>1417</v>
      </c>
      <c r="C8" s="194">
        <v>412</v>
      </c>
      <c r="D8" s="191">
        <f t="shared" ref="D8:D18" si="0">SUM(B8:C8)</f>
        <v>1829</v>
      </c>
    </row>
    <row r="9" spans="1:4" ht="9" customHeight="1" x14ac:dyDescent="0.25">
      <c r="A9" s="80" t="s">
        <v>201</v>
      </c>
      <c r="B9" s="226">
        <v>596</v>
      </c>
      <c r="C9" s="226">
        <v>187</v>
      </c>
      <c r="D9" s="191">
        <f t="shared" si="0"/>
        <v>783</v>
      </c>
    </row>
    <row r="10" spans="1:4" ht="9" customHeight="1" x14ac:dyDescent="0.25">
      <c r="A10" s="111" t="s">
        <v>202</v>
      </c>
      <c r="B10" s="195">
        <v>185</v>
      </c>
      <c r="C10" s="195">
        <v>39</v>
      </c>
      <c r="D10" s="192">
        <f t="shared" si="0"/>
        <v>224</v>
      </c>
    </row>
    <row r="11" spans="1:4" ht="9" customHeight="1" x14ac:dyDescent="0.25">
      <c r="A11" s="111" t="s">
        <v>203</v>
      </c>
      <c r="B11" s="195">
        <v>402</v>
      </c>
      <c r="C11" s="195">
        <v>148</v>
      </c>
      <c r="D11" s="192">
        <f t="shared" ref="D11" si="1">SUM(B11:C11)</f>
        <v>550</v>
      </c>
    </row>
    <row r="12" spans="1:4" ht="9" customHeight="1" x14ac:dyDescent="0.25">
      <c r="A12" s="111" t="s">
        <v>240</v>
      </c>
      <c r="B12" s="195">
        <v>9</v>
      </c>
      <c r="C12" s="195">
        <v>0</v>
      </c>
      <c r="D12" s="192">
        <f t="shared" si="0"/>
        <v>9</v>
      </c>
    </row>
    <row r="13" spans="1:4" ht="9" customHeight="1" x14ac:dyDescent="0.25">
      <c r="A13" s="80" t="s">
        <v>204</v>
      </c>
      <c r="B13" s="194">
        <v>107</v>
      </c>
      <c r="C13" s="194">
        <v>10</v>
      </c>
      <c r="D13" s="191">
        <f>SUM(B13:C13)</f>
        <v>117</v>
      </c>
    </row>
    <row r="14" spans="1:4" ht="9" customHeight="1" x14ac:dyDescent="0.25">
      <c r="A14" s="111" t="s">
        <v>319</v>
      </c>
      <c r="B14" s="195">
        <v>3</v>
      </c>
      <c r="C14" s="195">
        <v>0</v>
      </c>
      <c r="D14" s="192">
        <f t="shared" ref="D14:D15" si="2">SUM(B14:C14)</f>
        <v>3</v>
      </c>
    </row>
    <row r="15" spans="1:4" ht="9" customHeight="1" x14ac:dyDescent="0.25">
      <c r="A15" s="111" t="s">
        <v>324</v>
      </c>
      <c r="B15" s="195">
        <v>1</v>
      </c>
      <c r="C15" s="195">
        <v>0</v>
      </c>
      <c r="D15" s="192">
        <f t="shared" si="2"/>
        <v>1</v>
      </c>
    </row>
    <row r="16" spans="1:4" ht="9" customHeight="1" x14ac:dyDescent="0.25">
      <c r="A16" s="111" t="s">
        <v>205</v>
      </c>
      <c r="B16" s="195">
        <v>26</v>
      </c>
      <c r="C16" s="195">
        <v>0</v>
      </c>
      <c r="D16" s="192">
        <f t="shared" ref="D16:D17" si="3">SUM(B16:C16)</f>
        <v>26</v>
      </c>
    </row>
    <row r="17" spans="1:4" ht="9" customHeight="1" x14ac:dyDescent="0.25">
      <c r="A17" s="111" t="s">
        <v>206</v>
      </c>
      <c r="B17" s="195">
        <v>8</v>
      </c>
      <c r="C17" s="195">
        <v>0</v>
      </c>
      <c r="D17" s="192">
        <f t="shared" si="3"/>
        <v>8</v>
      </c>
    </row>
    <row r="18" spans="1:4" ht="9" customHeight="1" x14ac:dyDescent="0.25">
      <c r="A18" s="111" t="s">
        <v>207</v>
      </c>
      <c r="B18" s="195">
        <v>13</v>
      </c>
      <c r="C18" s="195">
        <v>1</v>
      </c>
      <c r="D18" s="192">
        <f t="shared" si="0"/>
        <v>14</v>
      </c>
    </row>
    <row r="19" spans="1:4" ht="9" customHeight="1" x14ac:dyDescent="0.25">
      <c r="A19" s="111" t="s">
        <v>289</v>
      </c>
      <c r="B19" s="195">
        <v>56</v>
      </c>
      <c r="C19" s="195">
        <v>9</v>
      </c>
      <c r="D19" s="192">
        <f t="shared" ref="D19" si="4">SUM(B19:C19)</f>
        <v>65</v>
      </c>
    </row>
    <row r="20" spans="1:4" ht="10.5" customHeight="1" x14ac:dyDescent="0.25">
      <c r="A20" s="80" t="s">
        <v>208</v>
      </c>
      <c r="B20" s="194">
        <v>131</v>
      </c>
      <c r="C20" s="194">
        <v>26</v>
      </c>
      <c r="D20" s="191">
        <f t="shared" ref="D20:D25" si="5">SUM(B20:C20)</f>
        <v>157</v>
      </c>
    </row>
    <row r="21" spans="1:4" ht="10.5" customHeight="1" x14ac:dyDescent="0.25">
      <c r="A21" s="111" t="s">
        <v>209</v>
      </c>
      <c r="B21" s="251">
        <v>12</v>
      </c>
      <c r="C21" s="251">
        <v>0</v>
      </c>
      <c r="D21" s="192">
        <f t="shared" si="5"/>
        <v>12</v>
      </c>
    </row>
    <row r="22" spans="1:4" ht="10.5" customHeight="1" x14ac:dyDescent="0.25">
      <c r="A22" s="111" t="s">
        <v>210</v>
      </c>
      <c r="B22" s="251">
        <v>95</v>
      </c>
      <c r="C22" s="251">
        <v>13</v>
      </c>
      <c r="D22" s="192">
        <f t="shared" si="5"/>
        <v>108</v>
      </c>
    </row>
    <row r="23" spans="1:4" ht="10.5" customHeight="1" x14ac:dyDescent="0.25">
      <c r="A23" s="111" t="s">
        <v>211</v>
      </c>
      <c r="B23" s="251">
        <v>23</v>
      </c>
      <c r="C23" s="251">
        <v>13</v>
      </c>
      <c r="D23" s="192">
        <f t="shared" ref="D23" si="6">SUM(B23:C23)</f>
        <v>36</v>
      </c>
    </row>
    <row r="24" spans="1:4" ht="10.5" customHeight="1" x14ac:dyDescent="0.25">
      <c r="A24" s="111" t="s">
        <v>328</v>
      </c>
      <c r="B24" s="195">
        <v>1</v>
      </c>
      <c r="C24" s="195">
        <v>0</v>
      </c>
      <c r="D24" s="192">
        <f t="shared" si="5"/>
        <v>1</v>
      </c>
    </row>
    <row r="25" spans="1:4" ht="10.5" customHeight="1" x14ac:dyDescent="0.25">
      <c r="A25" s="80" t="s">
        <v>212</v>
      </c>
      <c r="B25" s="194">
        <v>43</v>
      </c>
      <c r="C25" s="194">
        <v>8</v>
      </c>
      <c r="D25" s="191">
        <f t="shared" si="5"/>
        <v>51</v>
      </c>
    </row>
    <row r="26" spans="1:4" ht="10.5" customHeight="1" x14ac:dyDescent="0.25">
      <c r="A26" s="111" t="s">
        <v>241</v>
      </c>
      <c r="B26" s="195">
        <v>2</v>
      </c>
      <c r="C26" s="195">
        <v>0</v>
      </c>
      <c r="D26" s="192">
        <f t="shared" ref="D26:D28" si="7">SUM(B26:C26)</f>
        <v>2</v>
      </c>
    </row>
    <row r="27" spans="1:4" ht="10.5" customHeight="1" x14ac:dyDescent="0.25">
      <c r="A27" s="111" t="s">
        <v>329</v>
      </c>
      <c r="B27" s="195">
        <v>2</v>
      </c>
      <c r="C27" s="195">
        <v>0</v>
      </c>
      <c r="D27" s="192">
        <f t="shared" si="7"/>
        <v>2</v>
      </c>
    </row>
    <row r="28" spans="1:4" ht="10.5" customHeight="1" x14ac:dyDescent="0.25">
      <c r="A28" s="111" t="s">
        <v>312</v>
      </c>
      <c r="B28" s="195">
        <v>2</v>
      </c>
      <c r="C28" s="195">
        <v>0</v>
      </c>
      <c r="D28" s="192">
        <f t="shared" si="7"/>
        <v>2</v>
      </c>
    </row>
    <row r="29" spans="1:4" ht="10.5" customHeight="1" x14ac:dyDescent="0.25">
      <c r="A29" s="111" t="s">
        <v>213</v>
      </c>
      <c r="B29" s="195">
        <v>23</v>
      </c>
      <c r="C29" s="195">
        <v>3</v>
      </c>
      <c r="D29" s="192">
        <f t="shared" ref="D29" si="8">SUM(B29:C29)</f>
        <v>26</v>
      </c>
    </row>
    <row r="30" spans="1:4" ht="9" customHeight="1" x14ac:dyDescent="0.25">
      <c r="A30" s="111" t="s">
        <v>214</v>
      </c>
      <c r="B30" s="195">
        <v>14</v>
      </c>
      <c r="C30" s="195">
        <v>5</v>
      </c>
      <c r="D30" s="192">
        <f t="shared" ref="D30" si="9">SUM(B30:C30)</f>
        <v>19</v>
      </c>
    </row>
    <row r="31" spans="1:4" ht="9" customHeight="1" x14ac:dyDescent="0.25">
      <c r="A31" s="80" t="s">
        <v>215</v>
      </c>
      <c r="B31" s="194">
        <v>247</v>
      </c>
      <c r="C31" s="194">
        <v>85</v>
      </c>
      <c r="D31" s="191">
        <f t="shared" ref="D31:D34" si="10">SUM(B31:C31)</f>
        <v>332</v>
      </c>
    </row>
    <row r="32" spans="1:4" ht="9" customHeight="1" x14ac:dyDescent="0.25">
      <c r="A32" s="111" t="s">
        <v>86</v>
      </c>
      <c r="B32" s="195">
        <v>2</v>
      </c>
      <c r="C32" s="195">
        <v>0</v>
      </c>
      <c r="D32" s="192">
        <f t="shared" si="10"/>
        <v>2</v>
      </c>
    </row>
    <row r="33" spans="1:4" ht="9" customHeight="1" x14ac:dyDescent="0.25">
      <c r="A33" s="111" t="s">
        <v>216</v>
      </c>
      <c r="B33" s="195">
        <v>19</v>
      </c>
      <c r="C33" s="195">
        <v>6</v>
      </c>
      <c r="D33" s="192">
        <f t="shared" si="10"/>
        <v>25</v>
      </c>
    </row>
    <row r="34" spans="1:4" ht="9" customHeight="1" x14ac:dyDescent="0.25">
      <c r="A34" s="111" t="s">
        <v>217</v>
      </c>
      <c r="B34" s="195">
        <v>8</v>
      </c>
      <c r="C34" s="195">
        <v>1</v>
      </c>
      <c r="D34" s="192">
        <f t="shared" si="10"/>
        <v>9</v>
      </c>
    </row>
    <row r="35" spans="1:4" ht="22.8" x14ac:dyDescent="0.25">
      <c r="A35" s="111" t="s">
        <v>218</v>
      </c>
      <c r="B35" s="195">
        <v>24</v>
      </c>
      <c r="C35" s="195">
        <v>1</v>
      </c>
      <c r="D35" s="192">
        <f t="shared" ref="D35:D40" si="11">SUM(B35:C35)</f>
        <v>25</v>
      </c>
    </row>
    <row r="36" spans="1:4" ht="10.5" customHeight="1" x14ac:dyDescent="0.25">
      <c r="A36" s="111" t="s">
        <v>248</v>
      </c>
      <c r="B36" s="195">
        <v>2</v>
      </c>
      <c r="C36" s="195">
        <v>4</v>
      </c>
      <c r="D36" s="192">
        <f t="shared" ref="D36" si="12">SUM(B36:C36)</f>
        <v>6</v>
      </c>
    </row>
    <row r="37" spans="1:4" ht="9" customHeight="1" x14ac:dyDescent="0.25">
      <c r="A37" s="111" t="s">
        <v>313</v>
      </c>
      <c r="B37" s="195">
        <v>1</v>
      </c>
      <c r="C37" s="195">
        <v>0</v>
      </c>
      <c r="D37" s="192">
        <f t="shared" ref="D37:D39" si="13">SUM(B37:C37)</f>
        <v>1</v>
      </c>
    </row>
    <row r="38" spans="1:4" ht="9" customHeight="1" x14ac:dyDescent="0.25">
      <c r="A38" s="111" t="s">
        <v>219</v>
      </c>
      <c r="B38" s="195">
        <v>188</v>
      </c>
      <c r="C38" s="195">
        <v>69</v>
      </c>
      <c r="D38" s="192">
        <f t="shared" ref="D38" si="14">SUM(B38:C38)</f>
        <v>257</v>
      </c>
    </row>
    <row r="39" spans="1:4" ht="16.2" x14ac:dyDescent="0.25">
      <c r="A39" s="111" t="s">
        <v>330</v>
      </c>
      <c r="B39" s="195">
        <v>1</v>
      </c>
      <c r="C39" s="195">
        <v>2</v>
      </c>
      <c r="D39" s="192">
        <f t="shared" si="13"/>
        <v>3</v>
      </c>
    </row>
    <row r="40" spans="1:4" ht="9.75" customHeight="1" x14ac:dyDescent="0.25">
      <c r="A40" s="111" t="s">
        <v>314</v>
      </c>
      <c r="B40" s="195">
        <v>2</v>
      </c>
      <c r="C40" s="195">
        <v>2</v>
      </c>
      <c r="D40" s="192">
        <f t="shared" si="11"/>
        <v>4</v>
      </c>
    </row>
    <row r="41" spans="1:4" ht="9" customHeight="1" x14ac:dyDescent="0.25">
      <c r="A41" s="80" t="s">
        <v>220</v>
      </c>
      <c r="B41" s="194">
        <v>12</v>
      </c>
      <c r="C41" s="194">
        <v>5</v>
      </c>
      <c r="D41" s="191">
        <f>SUM(B41:C41)</f>
        <v>17</v>
      </c>
    </row>
    <row r="42" spans="1:4" ht="9" customHeight="1" x14ac:dyDescent="0.25">
      <c r="A42" s="111" t="s">
        <v>112</v>
      </c>
      <c r="B42" s="195">
        <v>12</v>
      </c>
      <c r="C42" s="195">
        <v>5</v>
      </c>
      <c r="D42" s="192">
        <f t="shared" ref="D42" si="15">SUM(B42:C42)</f>
        <v>17</v>
      </c>
    </row>
    <row r="43" spans="1:4" ht="23.25" customHeight="1" x14ac:dyDescent="0.25">
      <c r="A43" s="86" t="s">
        <v>0</v>
      </c>
      <c r="B43" s="196">
        <f>+B41+B31+B25+B20+B13+B9+B8</f>
        <v>2553</v>
      </c>
      <c r="C43" s="196">
        <f>+C41+C31+C25+C20+C13+C9+C8</f>
        <v>733</v>
      </c>
      <c r="D43" s="193">
        <f>+D41+D31+D25+D20+D13+D9+D8</f>
        <v>3286</v>
      </c>
    </row>
    <row r="44" spans="1:4" ht="9" customHeight="1" x14ac:dyDescent="0.25">
      <c r="A44" s="48" t="s">
        <v>270</v>
      </c>
    </row>
    <row r="45" spans="1:4" ht="16.2" x14ac:dyDescent="0.25">
      <c r="A45" s="48" t="s">
        <v>243</v>
      </c>
    </row>
    <row r="46" spans="1:4" ht="12" customHeight="1" x14ac:dyDescent="0.25">
      <c r="A46" s="48" t="s">
        <v>275</v>
      </c>
    </row>
    <row r="48" spans="1:4" ht="32.25" customHeight="1" x14ac:dyDescent="0.25">
      <c r="A48" s="69"/>
    </row>
    <row r="49" spans="6:6" ht="18.600000000000001" x14ac:dyDescent="0.25"/>
    <row r="50" spans="6:6" ht="13.5" customHeight="1" x14ac:dyDescent="0.25"/>
    <row r="64" spans="6:6" ht="35.25" customHeight="1" x14ac:dyDescent="0.25">
      <c r="F64" s="68"/>
    </row>
    <row r="65" spans="6:6" ht="35.25" customHeight="1" x14ac:dyDescent="0.25">
      <c r="F65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.6" right="0" top="1.3836220472440943" bottom="0" header="0" footer="0"/>
  <pageSetup paperSize="9" scale="83" orientation="landscape" r:id="rId1"/>
  <headerFooter alignWithMargins="0"/>
  <ignoredErrors>
    <ignoredError sqref="D11:D12 D18:D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4140625" defaultRowHeight="35.25" customHeight="1" x14ac:dyDescent="0.25"/>
  <cols>
    <col min="1" max="1" width="65.6640625" style="3" customWidth="1"/>
    <col min="2" max="2" width="10.5546875" style="1" bestFit="1" customWidth="1"/>
    <col min="3" max="3" width="9.5546875" style="1" customWidth="1"/>
    <col min="4" max="4" width="7.109375" style="1" customWidth="1"/>
    <col min="5" max="5" width="11.44140625" style="1"/>
    <col min="6" max="6" width="30.88671875" style="5" customWidth="1"/>
    <col min="7" max="16384" width="11.44140625" style="1"/>
  </cols>
  <sheetData>
    <row r="1" spans="1:7" ht="13.8" x14ac:dyDescent="0.25">
      <c r="A1" s="317" t="s">
        <v>32</v>
      </c>
      <c r="B1" s="317"/>
      <c r="C1" s="317"/>
      <c r="D1" s="317"/>
    </row>
    <row r="2" spans="1:7" ht="13.8" x14ac:dyDescent="0.25">
      <c r="A2" s="17" t="s">
        <v>82</v>
      </c>
      <c r="B2" s="18"/>
      <c r="C2" s="18"/>
      <c r="D2" s="18"/>
    </row>
    <row r="3" spans="1:7" s="2" customFormat="1" ht="24" customHeight="1" x14ac:dyDescent="0.25">
      <c r="A3" s="318" t="s">
        <v>109</v>
      </c>
      <c r="B3" s="318"/>
      <c r="C3" s="318"/>
      <c r="D3" s="318"/>
      <c r="G3" s="6"/>
    </row>
    <row r="4" spans="1:7" s="2" customFormat="1" ht="15.6" x14ac:dyDescent="0.25">
      <c r="A4" s="326" t="s">
        <v>123</v>
      </c>
      <c r="B4" s="318"/>
      <c r="C4" s="318"/>
      <c r="D4" s="318"/>
      <c r="F4" s="1"/>
    </row>
    <row r="5" spans="1:7" s="2" customFormat="1" ht="13.5" customHeight="1" thickBot="1" x14ac:dyDescent="0.3">
      <c r="A5" s="319"/>
      <c r="B5" s="320"/>
      <c r="C5" s="320"/>
      <c r="D5" s="320"/>
      <c r="F5" s="1"/>
    </row>
    <row r="6" spans="1:7" s="2" customFormat="1" ht="16.2" thickBot="1" x14ac:dyDescent="0.3">
      <c r="A6" s="321" t="s">
        <v>108</v>
      </c>
      <c r="B6" s="323" t="s">
        <v>81</v>
      </c>
      <c r="C6" s="324"/>
      <c r="D6" s="321" t="s">
        <v>0</v>
      </c>
      <c r="F6" s="1"/>
    </row>
    <row r="7" spans="1:7" s="2" customFormat="1" ht="16.2" thickBot="1" x14ac:dyDescent="0.3">
      <c r="A7" s="322"/>
      <c r="B7" s="26" t="s">
        <v>79</v>
      </c>
      <c r="C7" s="26" t="s">
        <v>80</v>
      </c>
      <c r="D7" s="325"/>
      <c r="F7" s="1"/>
    </row>
    <row r="8" spans="1:7" ht="9.75" customHeight="1" x14ac:dyDescent="0.25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5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5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5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5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5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5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5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5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5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5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5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5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5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5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5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5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5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5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5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5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5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5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5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5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5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5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5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5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5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5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5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5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5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5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5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5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3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3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8" thickBot="1" x14ac:dyDescent="0.3">
      <c r="A47" s="19" t="s">
        <v>113</v>
      </c>
    </row>
    <row r="48" spans="1:8" ht="11.25" customHeight="1" x14ac:dyDescent="0.25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5">
      <c r="A49" s="316" t="s">
        <v>128</v>
      </c>
      <c r="B49" s="316"/>
      <c r="C49" s="316"/>
      <c r="D49" s="316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5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5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5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5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5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5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5">
      <c r="A57" s="7" t="s">
        <v>28</v>
      </c>
    </row>
    <row r="67" spans="9:10" ht="35.25" customHeight="1" x14ac:dyDescent="0.25">
      <c r="I67" s="2"/>
      <c r="J67" s="2"/>
    </row>
    <row r="68" spans="9:10" ht="35.25" customHeight="1" x14ac:dyDescent="0.25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G212"/>
  <sheetViews>
    <sheetView showGridLines="0" topLeftCell="A46" zoomScale="130" zoomScaleNormal="130" zoomScaleSheetLayoutView="130" workbookViewId="0">
      <selection activeCell="A69" sqref="A69"/>
    </sheetView>
  </sheetViews>
  <sheetFormatPr baseColWidth="10" defaultColWidth="11.44140625" defaultRowHeight="35.25" customHeight="1" x14ac:dyDescent="0.25"/>
  <cols>
    <col min="1" max="1" width="61.44140625" style="45" customWidth="1"/>
    <col min="2" max="2" width="10.5546875" style="43" bestFit="1" customWidth="1"/>
    <col min="3" max="3" width="9.5546875" style="43" customWidth="1"/>
    <col min="4" max="4" width="10.88671875" style="43" customWidth="1"/>
    <col min="5" max="5" width="11.44140625" style="227"/>
    <col min="6" max="6" width="19.44140625" style="230" customWidth="1"/>
    <col min="7" max="7" width="11.44140625" style="227"/>
    <col min="8" max="16384" width="11.44140625" style="43"/>
  </cols>
  <sheetData>
    <row r="1" spans="1:7" ht="16.2" x14ac:dyDescent="0.25">
      <c r="A1" s="285" t="s">
        <v>143</v>
      </c>
      <c r="B1" s="285"/>
      <c r="C1" s="285"/>
      <c r="D1" s="285"/>
    </row>
    <row r="2" spans="1:7" ht="16.2" x14ac:dyDescent="0.25">
      <c r="A2" s="208" t="s">
        <v>82</v>
      </c>
      <c r="B2" s="217"/>
      <c r="C2" s="217"/>
      <c r="D2" s="217"/>
      <c r="F2" s="231"/>
      <c r="G2" s="231"/>
    </row>
    <row r="3" spans="1:7" s="44" customFormat="1" ht="32.25" customHeight="1" x14ac:dyDescent="0.25">
      <c r="A3" s="286" t="s">
        <v>238</v>
      </c>
      <c r="B3" s="286"/>
      <c r="C3" s="286"/>
      <c r="D3" s="286"/>
      <c r="E3" s="248"/>
      <c r="F3" s="249"/>
      <c r="G3" s="249"/>
    </row>
    <row r="4" spans="1:7" s="44" customFormat="1" ht="16.2" x14ac:dyDescent="0.25">
      <c r="A4" s="289" t="s">
        <v>327</v>
      </c>
      <c r="B4" s="286"/>
      <c r="C4" s="286"/>
      <c r="D4" s="286"/>
      <c r="E4" s="248"/>
      <c r="F4" s="249"/>
      <c r="G4" s="249"/>
    </row>
    <row r="5" spans="1:7" s="44" customFormat="1" ht="5.25" customHeight="1" x14ac:dyDescent="0.25">
      <c r="A5" s="300"/>
      <c r="B5" s="300"/>
      <c r="C5" s="300"/>
      <c r="D5" s="300"/>
      <c r="E5" s="248"/>
      <c r="F5" s="249"/>
      <c r="G5" s="249"/>
    </row>
    <row r="6" spans="1:7" s="44" customFormat="1" ht="15.6" x14ac:dyDescent="0.25">
      <c r="A6" s="296" t="s">
        <v>239</v>
      </c>
      <c r="B6" s="295" t="s">
        <v>81</v>
      </c>
      <c r="C6" s="295"/>
      <c r="D6" s="296" t="s">
        <v>0</v>
      </c>
      <c r="E6" s="248"/>
      <c r="F6" s="269"/>
      <c r="G6" s="269"/>
    </row>
    <row r="7" spans="1:7" s="44" customFormat="1" ht="15.6" x14ac:dyDescent="0.25">
      <c r="A7" s="296"/>
      <c r="B7" s="55" t="s">
        <v>79</v>
      </c>
      <c r="C7" s="55" t="s">
        <v>80</v>
      </c>
      <c r="D7" s="296"/>
      <c r="E7" s="248"/>
      <c r="F7" s="269"/>
      <c r="G7" s="269"/>
    </row>
    <row r="8" spans="1:7" ht="4.5" customHeight="1" x14ac:dyDescent="0.25">
      <c r="A8" s="88"/>
      <c r="B8" s="84"/>
      <c r="C8" s="84"/>
      <c r="D8" s="83"/>
      <c r="E8" s="250"/>
      <c r="F8" s="269"/>
      <c r="G8" s="269"/>
    </row>
    <row r="9" spans="1:7" ht="9.9" customHeight="1" x14ac:dyDescent="0.25">
      <c r="A9" s="141" t="s">
        <v>87</v>
      </c>
      <c r="B9" s="195">
        <v>13</v>
      </c>
      <c r="C9" s="195">
        <v>2</v>
      </c>
      <c r="D9" s="194">
        <f t="shared" ref="D9:D48" si="0">SUM(B9:C9)</f>
        <v>15</v>
      </c>
      <c r="E9" s="250"/>
      <c r="F9" s="270" t="s">
        <v>7</v>
      </c>
      <c r="G9" s="236">
        <v>526</v>
      </c>
    </row>
    <row r="10" spans="1:7" ht="9.9" customHeight="1" x14ac:dyDescent="0.25">
      <c r="A10" s="141" t="s">
        <v>6</v>
      </c>
      <c r="B10" s="195">
        <v>45</v>
      </c>
      <c r="C10" s="195">
        <v>11</v>
      </c>
      <c r="D10" s="194">
        <f t="shared" si="0"/>
        <v>56</v>
      </c>
      <c r="E10" s="250"/>
      <c r="F10" s="270" t="s">
        <v>121</v>
      </c>
      <c r="G10" s="236">
        <v>275</v>
      </c>
    </row>
    <row r="11" spans="1:7" ht="9.9" customHeight="1" x14ac:dyDescent="0.25">
      <c r="A11" s="141" t="s">
        <v>88</v>
      </c>
      <c r="B11" s="195">
        <v>5</v>
      </c>
      <c r="C11" s="195">
        <v>0</v>
      </c>
      <c r="D11" s="194">
        <f t="shared" si="0"/>
        <v>5</v>
      </c>
      <c r="E11" s="250"/>
      <c r="F11" s="270" t="s">
        <v>10</v>
      </c>
      <c r="G11" s="236">
        <v>206</v>
      </c>
    </row>
    <row r="12" spans="1:7" ht="9.9" customHeight="1" x14ac:dyDescent="0.25">
      <c r="A12" s="141" t="s">
        <v>124</v>
      </c>
      <c r="B12" s="195">
        <v>1</v>
      </c>
      <c r="C12" s="195">
        <v>0</v>
      </c>
      <c r="D12" s="194">
        <f t="shared" si="0"/>
        <v>1</v>
      </c>
      <c r="E12" s="250"/>
      <c r="F12" s="270" t="s">
        <v>8</v>
      </c>
      <c r="G12" s="236">
        <v>205</v>
      </c>
    </row>
    <row r="13" spans="1:7" ht="9.9" customHeight="1" x14ac:dyDescent="0.25">
      <c r="A13" s="141" t="s">
        <v>325</v>
      </c>
      <c r="B13" s="195">
        <v>1</v>
      </c>
      <c r="C13" s="195">
        <v>1</v>
      </c>
      <c r="D13" s="194">
        <f t="shared" si="0"/>
        <v>2</v>
      </c>
      <c r="E13" s="250"/>
      <c r="F13" s="270" t="s">
        <v>332</v>
      </c>
      <c r="G13" s="236">
        <v>189</v>
      </c>
    </row>
    <row r="14" spans="1:7" ht="9.9" customHeight="1" x14ac:dyDescent="0.25">
      <c r="A14" s="141" t="s">
        <v>114</v>
      </c>
      <c r="B14" s="195">
        <v>2</v>
      </c>
      <c r="C14" s="195">
        <v>0</v>
      </c>
      <c r="D14" s="194">
        <f t="shared" si="0"/>
        <v>2</v>
      </c>
      <c r="E14" s="250"/>
      <c r="F14" s="270" t="s">
        <v>39</v>
      </c>
      <c r="G14" s="236">
        <v>176</v>
      </c>
    </row>
    <row r="15" spans="1:7" ht="9.9" customHeight="1" x14ac:dyDescent="0.25">
      <c r="A15" s="141" t="s">
        <v>222</v>
      </c>
      <c r="B15" s="195">
        <v>2</v>
      </c>
      <c r="C15" s="195">
        <v>9</v>
      </c>
      <c r="D15" s="194">
        <f t="shared" si="0"/>
        <v>11</v>
      </c>
      <c r="E15" s="250"/>
      <c r="F15" s="270" t="s">
        <v>40</v>
      </c>
      <c r="G15" s="236">
        <v>172</v>
      </c>
    </row>
    <row r="16" spans="1:7" ht="9.9" customHeight="1" x14ac:dyDescent="0.25">
      <c r="A16" s="141" t="s">
        <v>95</v>
      </c>
      <c r="B16" s="195">
        <v>7</v>
      </c>
      <c r="C16" s="195">
        <v>1</v>
      </c>
      <c r="D16" s="194">
        <f t="shared" si="0"/>
        <v>8</v>
      </c>
      <c r="E16" s="250"/>
      <c r="F16" s="270" t="s">
        <v>103</v>
      </c>
      <c r="G16" s="236">
        <v>166</v>
      </c>
    </row>
    <row r="17" spans="1:7" ht="9.9" customHeight="1" x14ac:dyDescent="0.25">
      <c r="A17" s="141" t="s">
        <v>5</v>
      </c>
      <c r="B17" s="195">
        <v>79</v>
      </c>
      <c r="C17" s="195">
        <v>28</v>
      </c>
      <c r="D17" s="194">
        <f t="shared" si="0"/>
        <v>107</v>
      </c>
      <c r="E17" s="250"/>
      <c r="F17" s="270" t="s">
        <v>9</v>
      </c>
      <c r="G17" s="236">
        <v>144</v>
      </c>
    </row>
    <row r="18" spans="1:7" ht="9.9" customHeight="1" x14ac:dyDescent="0.25">
      <c r="A18" s="141" t="s">
        <v>40</v>
      </c>
      <c r="B18" s="195">
        <v>131</v>
      </c>
      <c r="C18" s="195">
        <v>41</v>
      </c>
      <c r="D18" s="194">
        <f t="shared" si="0"/>
        <v>172</v>
      </c>
      <c r="E18" s="250"/>
      <c r="F18" s="270" t="s">
        <v>1</v>
      </c>
      <c r="G18" s="236">
        <v>1227</v>
      </c>
    </row>
    <row r="19" spans="1:7" ht="9.9" customHeight="1" x14ac:dyDescent="0.25">
      <c r="A19" s="141" t="s">
        <v>110</v>
      </c>
      <c r="B19" s="195">
        <v>19</v>
      </c>
      <c r="C19" s="195">
        <v>5</v>
      </c>
      <c r="D19" s="194">
        <f t="shared" si="0"/>
        <v>24</v>
      </c>
      <c r="E19" s="250"/>
      <c r="F19" s="270" t="s">
        <v>290</v>
      </c>
      <c r="G19" s="236">
        <v>3286</v>
      </c>
    </row>
    <row r="20" spans="1:7" ht="9.9" customHeight="1" x14ac:dyDescent="0.25">
      <c r="A20" s="141" t="s">
        <v>223</v>
      </c>
      <c r="B20" s="195">
        <v>36</v>
      </c>
      <c r="C20" s="195">
        <v>5</v>
      </c>
      <c r="D20" s="194">
        <f t="shared" si="0"/>
        <v>41</v>
      </c>
      <c r="E20" s="250"/>
      <c r="F20" s="271"/>
      <c r="G20" s="271"/>
    </row>
    <row r="21" spans="1:7" ht="9.9" customHeight="1" x14ac:dyDescent="0.25">
      <c r="A21" s="141" t="s">
        <v>89</v>
      </c>
      <c r="B21" s="195">
        <v>48</v>
      </c>
      <c r="C21" s="195">
        <v>16</v>
      </c>
      <c r="D21" s="194">
        <f t="shared" si="0"/>
        <v>64</v>
      </c>
      <c r="E21" s="250"/>
      <c r="F21" s="271"/>
      <c r="G21" s="271"/>
    </row>
    <row r="22" spans="1:7" ht="9.9" customHeight="1" x14ac:dyDescent="0.25">
      <c r="A22" s="141" t="s">
        <v>90</v>
      </c>
      <c r="B22" s="195">
        <v>9</v>
      </c>
      <c r="C22" s="195">
        <v>1</v>
      </c>
      <c r="D22" s="194">
        <f t="shared" si="0"/>
        <v>10</v>
      </c>
      <c r="E22" s="250"/>
      <c r="F22" s="271"/>
      <c r="G22" s="271"/>
    </row>
    <row r="23" spans="1:7" ht="9.9" customHeight="1" x14ac:dyDescent="0.25">
      <c r="A23" s="141" t="s">
        <v>7</v>
      </c>
      <c r="B23" s="195">
        <v>407</v>
      </c>
      <c r="C23" s="195">
        <v>119</v>
      </c>
      <c r="D23" s="194">
        <f t="shared" si="0"/>
        <v>526</v>
      </c>
      <c r="E23" s="250"/>
      <c r="F23" s="271"/>
      <c r="G23" s="271"/>
    </row>
    <row r="24" spans="1:7" ht="9.9" customHeight="1" x14ac:dyDescent="0.25">
      <c r="A24" s="141" t="s">
        <v>91</v>
      </c>
      <c r="B24" s="195">
        <v>16</v>
      </c>
      <c r="C24" s="195">
        <v>5</v>
      </c>
      <c r="D24" s="194">
        <f t="shared" si="0"/>
        <v>21</v>
      </c>
      <c r="E24" s="250"/>
      <c r="F24" s="43"/>
      <c r="G24" s="43"/>
    </row>
    <row r="25" spans="1:7" ht="9.9" customHeight="1" x14ac:dyDescent="0.25">
      <c r="A25" s="141" t="s">
        <v>224</v>
      </c>
      <c r="B25" s="195">
        <v>87</v>
      </c>
      <c r="C25" s="195">
        <v>23</v>
      </c>
      <c r="D25" s="194">
        <f t="shared" si="0"/>
        <v>110</v>
      </c>
      <c r="E25" s="250"/>
      <c r="F25" s="43"/>
      <c r="G25" s="43"/>
    </row>
    <row r="26" spans="1:7" ht="9.9" customHeight="1" x14ac:dyDescent="0.25">
      <c r="A26" s="141" t="s">
        <v>115</v>
      </c>
      <c r="B26" s="195">
        <v>0</v>
      </c>
      <c r="C26" s="195">
        <v>2</v>
      </c>
      <c r="D26" s="194">
        <f t="shared" si="0"/>
        <v>2</v>
      </c>
      <c r="E26" s="250"/>
      <c r="F26" s="43"/>
      <c r="G26" s="43"/>
    </row>
    <row r="27" spans="1:7" ht="9.9" customHeight="1" x14ac:dyDescent="0.25">
      <c r="A27" s="141" t="s">
        <v>39</v>
      </c>
      <c r="B27" s="195">
        <v>138</v>
      </c>
      <c r="C27" s="195">
        <v>38</v>
      </c>
      <c r="D27" s="194">
        <f t="shared" si="0"/>
        <v>176</v>
      </c>
      <c r="F27" s="43"/>
      <c r="G27" s="43"/>
    </row>
    <row r="28" spans="1:7" ht="9.9" customHeight="1" x14ac:dyDescent="0.25">
      <c r="A28" s="141" t="s">
        <v>96</v>
      </c>
      <c r="B28" s="195">
        <v>9</v>
      </c>
      <c r="C28" s="195">
        <v>2</v>
      </c>
      <c r="D28" s="194">
        <f t="shared" si="0"/>
        <v>11</v>
      </c>
      <c r="F28" s="43"/>
      <c r="G28" s="43"/>
    </row>
    <row r="29" spans="1:7" ht="9.9" customHeight="1" x14ac:dyDescent="0.25">
      <c r="A29" s="141" t="s">
        <v>97</v>
      </c>
      <c r="B29" s="195">
        <v>11</v>
      </c>
      <c r="C29" s="195">
        <v>4</v>
      </c>
      <c r="D29" s="194">
        <f t="shared" si="0"/>
        <v>15</v>
      </c>
      <c r="F29" s="43"/>
      <c r="G29" s="43"/>
    </row>
    <row r="30" spans="1:7" ht="9.9" customHeight="1" x14ac:dyDescent="0.25">
      <c r="A30" s="141" t="s">
        <v>92</v>
      </c>
      <c r="B30" s="195">
        <v>101</v>
      </c>
      <c r="C30" s="195">
        <v>32</v>
      </c>
      <c r="D30" s="194">
        <f t="shared" si="0"/>
        <v>133</v>
      </c>
      <c r="F30" s="43"/>
      <c r="G30" s="43"/>
    </row>
    <row r="31" spans="1:7" ht="9.9" customHeight="1" x14ac:dyDescent="0.25">
      <c r="A31" s="141" t="s">
        <v>93</v>
      </c>
      <c r="B31" s="195">
        <v>14</v>
      </c>
      <c r="C31" s="195">
        <v>6</v>
      </c>
      <c r="D31" s="194">
        <f t="shared" si="0"/>
        <v>20</v>
      </c>
      <c r="F31" s="43"/>
      <c r="G31" s="43"/>
    </row>
    <row r="32" spans="1:7" ht="9.9" customHeight="1" x14ac:dyDescent="0.25">
      <c r="A32" s="141" t="s">
        <v>94</v>
      </c>
      <c r="B32" s="195">
        <v>23</v>
      </c>
      <c r="C32" s="195">
        <v>3</v>
      </c>
      <c r="D32" s="194">
        <f t="shared" si="0"/>
        <v>26</v>
      </c>
      <c r="F32" s="43"/>
      <c r="G32" s="43"/>
    </row>
    <row r="33" spans="1:7" ht="9.9" customHeight="1" x14ac:dyDescent="0.25">
      <c r="A33" s="141" t="s">
        <v>121</v>
      </c>
      <c r="B33" s="195">
        <v>245</v>
      </c>
      <c r="C33" s="195">
        <v>30</v>
      </c>
      <c r="D33" s="194">
        <f t="shared" si="0"/>
        <v>275</v>
      </c>
      <c r="F33" s="43"/>
      <c r="G33" s="43"/>
    </row>
    <row r="34" spans="1:7" ht="9.9" customHeight="1" x14ac:dyDescent="0.25">
      <c r="A34" s="141" t="s">
        <v>331</v>
      </c>
      <c r="B34" s="195">
        <v>6</v>
      </c>
      <c r="C34" s="195">
        <v>0</v>
      </c>
      <c r="D34" s="194">
        <f t="shared" si="0"/>
        <v>6</v>
      </c>
      <c r="F34" s="43"/>
      <c r="G34" s="43"/>
    </row>
    <row r="35" spans="1:7" ht="9.9" customHeight="1" x14ac:dyDescent="0.25">
      <c r="A35" s="141" t="s">
        <v>1</v>
      </c>
      <c r="B35" s="195">
        <v>192</v>
      </c>
      <c r="C35" s="195">
        <v>60</v>
      </c>
      <c r="D35" s="194">
        <f t="shared" si="0"/>
        <v>252</v>
      </c>
      <c r="F35" s="43"/>
      <c r="G35" s="43"/>
    </row>
    <row r="36" spans="1:7" ht="9.9" customHeight="1" x14ac:dyDescent="0.25">
      <c r="A36" s="141" t="s">
        <v>125</v>
      </c>
      <c r="B36" s="195">
        <v>14</v>
      </c>
      <c r="C36" s="195">
        <v>2</v>
      </c>
      <c r="D36" s="194">
        <f t="shared" si="0"/>
        <v>16</v>
      </c>
      <c r="F36" s="43"/>
      <c r="G36" s="43"/>
    </row>
    <row r="37" spans="1:7" ht="9.9" customHeight="1" x14ac:dyDescent="0.25">
      <c r="A37" s="141" t="s">
        <v>38</v>
      </c>
      <c r="B37" s="195">
        <v>114</v>
      </c>
      <c r="C37" s="195">
        <v>26</v>
      </c>
      <c r="D37" s="194">
        <f t="shared" si="0"/>
        <v>140</v>
      </c>
      <c r="F37" s="43"/>
      <c r="G37" s="43"/>
    </row>
    <row r="38" spans="1:7" ht="9.9" customHeight="1" x14ac:dyDescent="0.25">
      <c r="A38" s="141" t="s">
        <v>122</v>
      </c>
      <c r="B38" s="195">
        <v>18</v>
      </c>
      <c r="C38" s="195">
        <v>1</v>
      </c>
      <c r="D38" s="194">
        <f t="shared" si="0"/>
        <v>19</v>
      </c>
      <c r="F38" s="43"/>
      <c r="G38" s="43"/>
    </row>
    <row r="39" spans="1:7" ht="9.9" customHeight="1" x14ac:dyDescent="0.25">
      <c r="A39" s="141" t="s">
        <v>9</v>
      </c>
      <c r="B39" s="195">
        <v>109</v>
      </c>
      <c r="C39" s="195">
        <v>35</v>
      </c>
      <c r="D39" s="194">
        <f t="shared" si="0"/>
        <v>144</v>
      </c>
      <c r="F39" s="43"/>
      <c r="G39" s="43"/>
    </row>
    <row r="40" spans="1:7" ht="9.9" customHeight="1" x14ac:dyDescent="0.25">
      <c r="A40" s="141" t="s">
        <v>101</v>
      </c>
      <c r="B40" s="195">
        <v>6</v>
      </c>
      <c r="C40" s="195">
        <v>1</v>
      </c>
      <c r="D40" s="194">
        <f t="shared" si="0"/>
        <v>7</v>
      </c>
      <c r="F40" s="43"/>
      <c r="G40" s="43"/>
    </row>
    <row r="41" spans="1:7" ht="9.9" customHeight="1" x14ac:dyDescent="0.25">
      <c r="A41" s="141" t="s">
        <v>118</v>
      </c>
      <c r="B41" s="195">
        <v>11</v>
      </c>
      <c r="C41" s="195">
        <v>2</v>
      </c>
      <c r="D41" s="194">
        <f t="shared" si="0"/>
        <v>13</v>
      </c>
      <c r="F41" s="43"/>
      <c r="G41" s="43"/>
    </row>
    <row r="42" spans="1:7" ht="9.9" customHeight="1" x14ac:dyDescent="0.25">
      <c r="A42" s="141" t="s">
        <v>102</v>
      </c>
      <c r="B42" s="195">
        <v>7</v>
      </c>
      <c r="C42" s="195">
        <v>3</v>
      </c>
      <c r="D42" s="194">
        <f t="shared" ref="D42:D43" si="1">SUM(B42:C42)</f>
        <v>10</v>
      </c>
      <c r="F42" s="43"/>
      <c r="G42" s="43"/>
    </row>
    <row r="43" spans="1:7" ht="9.9" customHeight="1" x14ac:dyDescent="0.25">
      <c r="A43" s="141" t="s">
        <v>103</v>
      </c>
      <c r="B43" s="195">
        <v>131</v>
      </c>
      <c r="C43" s="195">
        <v>35</v>
      </c>
      <c r="D43" s="194">
        <f t="shared" si="1"/>
        <v>166</v>
      </c>
      <c r="F43" s="43"/>
      <c r="G43" s="43"/>
    </row>
    <row r="44" spans="1:7" ht="9.9" customHeight="1" x14ac:dyDescent="0.25">
      <c r="A44" s="141" t="s">
        <v>8</v>
      </c>
      <c r="B44" s="195">
        <v>151</v>
      </c>
      <c r="C44" s="195">
        <v>54</v>
      </c>
      <c r="D44" s="194">
        <f t="shared" ref="D44:D47" si="2">SUM(B44:C44)</f>
        <v>205</v>
      </c>
      <c r="F44" s="43"/>
      <c r="G44" s="43"/>
    </row>
    <row r="45" spans="1:7" ht="9.9" customHeight="1" x14ac:dyDescent="0.25">
      <c r="A45" s="141" t="s">
        <v>10</v>
      </c>
      <c r="B45" s="195">
        <v>143</v>
      </c>
      <c r="C45" s="195">
        <v>63</v>
      </c>
      <c r="D45" s="194">
        <f t="shared" ref="D45" si="3">SUM(B45:C45)</f>
        <v>206</v>
      </c>
      <c r="F45" s="43"/>
      <c r="G45" s="43"/>
    </row>
    <row r="46" spans="1:7" ht="9.9" customHeight="1" x14ac:dyDescent="0.25">
      <c r="A46" s="141" t="s">
        <v>117</v>
      </c>
      <c r="B46" s="195">
        <v>57</v>
      </c>
      <c r="C46" s="195">
        <v>6</v>
      </c>
      <c r="D46" s="194">
        <f t="shared" si="2"/>
        <v>63</v>
      </c>
      <c r="F46" s="43"/>
      <c r="G46" s="43"/>
    </row>
    <row r="47" spans="1:7" ht="9.9" customHeight="1" x14ac:dyDescent="0.25">
      <c r="A47" s="141" t="s">
        <v>225</v>
      </c>
      <c r="B47" s="195">
        <v>15</v>
      </c>
      <c r="C47" s="195">
        <v>2</v>
      </c>
      <c r="D47" s="194">
        <f t="shared" si="2"/>
        <v>17</v>
      </c>
      <c r="F47" s="43"/>
      <c r="G47" s="43"/>
    </row>
    <row r="48" spans="1:7" ht="9.9" customHeight="1" x14ac:dyDescent="0.25">
      <c r="A48" s="141" t="s">
        <v>332</v>
      </c>
      <c r="B48" s="195">
        <v>130</v>
      </c>
      <c r="C48" s="195">
        <v>59</v>
      </c>
      <c r="D48" s="194">
        <f t="shared" si="0"/>
        <v>189</v>
      </c>
      <c r="F48" s="43"/>
      <c r="G48" s="43"/>
    </row>
    <row r="49" spans="1:7" ht="6" customHeight="1" x14ac:dyDescent="0.25">
      <c r="A49" s="176"/>
      <c r="B49" s="197"/>
      <c r="C49" s="197"/>
      <c r="D49" s="194"/>
      <c r="F49" s="43"/>
      <c r="G49" s="43"/>
    </row>
    <row r="50" spans="1:7" ht="18.75" customHeight="1" x14ac:dyDescent="0.25">
      <c r="A50" s="86" t="s">
        <v>0</v>
      </c>
      <c r="B50" s="196">
        <f>SUM(B9:B48)</f>
        <v>2553</v>
      </c>
      <c r="C50" s="196">
        <f>SUM(C9:C48)</f>
        <v>733</v>
      </c>
      <c r="D50" s="196">
        <f>SUM(D9:D48)</f>
        <v>3286</v>
      </c>
      <c r="F50" s="43"/>
      <c r="G50" s="43"/>
    </row>
    <row r="51" spans="1:7" ht="18.75" customHeight="1" x14ac:dyDescent="0.25">
      <c r="F51" s="43"/>
      <c r="G51" s="43"/>
    </row>
    <row r="52" spans="1:7" ht="15.6" x14ac:dyDescent="0.25">
      <c r="F52" s="43"/>
      <c r="G52" s="43"/>
    </row>
    <row r="53" spans="1:7" ht="16.5" customHeight="1" x14ac:dyDescent="0.25">
      <c r="F53" s="43"/>
      <c r="G53" s="43"/>
    </row>
    <row r="54" spans="1:7" ht="18" customHeight="1" x14ac:dyDescent="0.25">
      <c r="F54" s="43"/>
      <c r="G54" s="43"/>
    </row>
    <row r="55" spans="1:7" ht="15.6" x14ac:dyDescent="0.25">
      <c r="F55" s="43"/>
      <c r="G55" s="43"/>
    </row>
    <row r="56" spans="1:7" ht="45" customHeight="1" x14ac:dyDescent="0.25">
      <c r="F56" s="43"/>
      <c r="G56" s="43"/>
    </row>
    <row r="57" spans="1:7" ht="31.5" customHeight="1" x14ac:dyDescent="0.25">
      <c r="F57" s="43"/>
      <c r="G57" s="43"/>
    </row>
    <row r="58" spans="1:7" ht="30" customHeight="1" x14ac:dyDescent="0.25">
      <c r="F58" s="43"/>
      <c r="G58" s="43"/>
    </row>
    <row r="59" spans="1:7" ht="15.6" x14ac:dyDescent="0.25">
      <c r="F59" s="43"/>
      <c r="G59" s="43"/>
    </row>
    <row r="60" spans="1:7" ht="15" customHeight="1" x14ac:dyDescent="0.25">
      <c r="A60" s="48" t="s">
        <v>269</v>
      </c>
      <c r="F60" s="43"/>
      <c r="G60" s="43"/>
    </row>
    <row r="61" spans="1:7" ht="13.2" x14ac:dyDescent="0.25">
      <c r="A61" s="48" t="s">
        <v>243</v>
      </c>
      <c r="F61" s="43"/>
      <c r="G61" s="43"/>
    </row>
    <row r="62" spans="1:7" ht="13.2" x14ac:dyDescent="0.25">
      <c r="A62" s="48" t="s">
        <v>273</v>
      </c>
      <c r="F62" s="43"/>
      <c r="G62" s="43"/>
    </row>
    <row r="63" spans="1:7" s="227" customFormat="1" ht="15" customHeight="1" x14ac:dyDescent="0.25">
      <c r="A63" s="228"/>
      <c r="B63" s="229"/>
    </row>
    <row r="64" spans="1:7" s="227" customFormat="1" ht="15" customHeight="1" x14ac:dyDescent="0.25">
      <c r="A64" s="228"/>
      <c r="B64" s="229"/>
    </row>
    <row r="65" spans="1:7" s="227" customFormat="1" ht="13.2" x14ac:dyDescent="0.25">
      <c r="A65" s="228"/>
      <c r="B65" s="229"/>
    </row>
    <row r="66" spans="1:7" s="227" customFormat="1" ht="13.2" x14ac:dyDescent="0.25">
      <c r="A66" s="228"/>
      <c r="B66" s="229"/>
    </row>
    <row r="67" spans="1:7" s="227" customFormat="1" ht="13.2" x14ac:dyDescent="0.25"/>
    <row r="68" spans="1:7" s="227" customFormat="1" ht="13.2" x14ac:dyDescent="0.25">
      <c r="A68" s="272" t="s">
        <v>322</v>
      </c>
      <c r="B68" s="236" t="s">
        <v>323</v>
      </c>
    </row>
    <row r="69" spans="1:7" s="227" customFormat="1" ht="15.6" x14ac:dyDescent="0.25">
      <c r="A69" s="273" t="s">
        <v>7</v>
      </c>
      <c r="B69" s="274">
        <v>526</v>
      </c>
    </row>
    <row r="70" spans="1:7" s="227" customFormat="1" ht="15.6" x14ac:dyDescent="0.25">
      <c r="A70" s="275" t="s">
        <v>121</v>
      </c>
      <c r="B70" s="274">
        <v>275</v>
      </c>
    </row>
    <row r="71" spans="1:7" s="227" customFormat="1" ht="15.6" x14ac:dyDescent="0.25">
      <c r="A71" s="273" t="s">
        <v>10</v>
      </c>
      <c r="B71" s="274">
        <v>206</v>
      </c>
    </row>
    <row r="72" spans="1:7" s="227" customFormat="1" ht="15.6" x14ac:dyDescent="0.25">
      <c r="A72" s="273" t="s">
        <v>8</v>
      </c>
      <c r="B72" s="274">
        <v>205</v>
      </c>
    </row>
    <row r="73" spans="1:7" s="227" customFormat="1" ht="15.6" x14ac:dyDescent="0.25">
      <c r="A73" s="275" t="s">
        <v>332</v>
      </c>
      <c r="B73" s="271">
        <v>189</v>
      </c>
    </row>
    <row r="74" spans="1:7" s="227" customFormat="1" ht="15.6" x14ac:dyDescent="0.25">
      <c r="A74" s="275" t="s">
        <v>39</v>
      </c>
      <c r="B74" s="274">
        <v>176</v>
      </c>
    </row>
    <row r="75" spans="1:7" s="227" customFormat="1" ht="15.6" x14ac:dyDescent="0.25">
      <c r="A75" s="275" t="s">
        <v>40</v>
      </c>
      <c r="B75" s="274">
        <v>172</v>
      </c>
    </row>
    <row r="76" spans="1:7" s="227" customFormat="1" ht="15.6" x14ac:dyDescent="0.25">
      <c r="A76" s="275" t="s">
        <v>103</v>
      </c>
      <c r="B76" s="274">
        <v>166</v>
      </c>
    </row>
    <row r="77" spans="1:7" s="227" customFormat="1" ht="15.6" x14ac:dyDescent="0.25">
      <c r="A77" s="275" t="s">
        <v>9</v>
      </c>
      <c r="B77" s="274">
        <v>144</v>
      </c>
    </row>
    <row r="78" spans="1:7" s="227" customFormat="1" ht="15.6" x14ac:dyDescent="0.25">
      <c r="A78" s="273" t="s">
        <v>38</v>
      </c>
      <c r="B78" s="274">
        <v>140</v>
      </c>
    </row>
    <row r="79" spans="1:7" s="227" customFormat="1" ht="15.6" x14ac:dyDescent="0.25">
      <c r="A79" s="275" t="s">
        <v>92</v>
      </c>
      <c r="B79" s="274">
        <v>133</v>
      </c>
    </row>
    <row r="80" spans="1:7" ht="15.6" x14ac:dyDescent="0.25">
      <c r="A80" s="273" t="s">
        <v>224</v>
      </c>
      <c r="B80" s="274">
        <v>110</v>
      </c>
      <c r="C80" s="227"/>
      <c r="E80" s="43"/>
      <c r="F80" s="43"/>
      <c r="G80" s="43"/>
    </row>
    <row r="81" spans="1:7" ht="15.6" x14ac:dyDescent="0.25">
      <c r="A81" s="275" t="s">
        <v>5</v>
      </c>
      <c r="B81" s="274">
        <v>107</v>
      </c>
      <c r="C81" s="227"/>
      <c r="E81" s="43"/>
      <c r="F81" s="43"/>
      <c r="G81" s="43"/>
    </row>
    <row r="82" spans="1:7" ht="15.6" x14ac:dyDescent="0.25">
      <c r="A82" s="273" t="s">
        <v>89</v>
      </c>
      <c r="B82" s="274">
        <v>64</v>
      </c>
      <c r="C82" s="227"/>
      <c r="E82" s="43"/>
      <c r="F82" s="43"/>
      <c r="G82" s="43"/>
    </row>
    <row r="83" spans="1:7" ht="15.6" x14ac:dyDescent="0.25">
      <c r="A83" s="275" t="s">
        <v>117</v>
      </c>
      <c r="B83" s="274">
        <v>63</v>
      </c>
      <c r="C83" s="227"/>
      <c r="E83" s="43"/>
      <c r="F83" s="43"/>
      <c r="G83" s="43"/>
    </row>
    <row r="84" spans="1:7" ht="15.6" x14ac:dyDescent="0.25">
      <c r="A84" s="275" t="s">
        <v>6</v>
      </c>
      <c r="B84" s="274">
        <v>56</v>
      </c>
      <c r="C84" s="227"/>
      <c r="E84" s="43"/>
      <c r="F84" s="43"/>
      <c r="G84" s="43"/>
    </row>
    <row r="85" spans="1:7" ht="15.6" x14ac:dyDescent="0.25">
      <c r="A85" s="275" t="s">
        <v>223</v>
      </c>
      <c r="B85" s="274">
        <v>41</v>
      </c>
      <c r="C85" s="227"/>
      <c r="E85" s="43"/>
      <c r="F85" s="43"/>
      <c r="G85" s="43"/>
    </row>
    <row r="86" spans="1:7" ht="15.6" x14ac:dyDescent="0.25">
      <c r="A86" s="275" t="s">
        <v>94</v>
      </c>
      <c r="B86" s="274">
        <v>26</v>
      </c>
      <c r="C86" s="227"/>
      <c r="E86" s="43"/>
      <c r="F86" s="43"/>
      <c r="G86" s="43"/>
    </row>
    <row r="87" spans="1:7" ht="15.6" x14ac:dyDescent="0.25">
      <c r="A87" s="275" t="s">
        <v>110</v>
      </c>
      <c r="B87" s="274">
        <v>24</v>
      </c>
      <c r="C87" s="227"/>
      <c r="E87" s="43"/>
      <c r="F87" s="43"/>
      <c r="G87" s="43"/>
    </row>
    <row r="88" spans="1:7" ht="15.6" x14ac:dyDescent="0.25">
      <c r="A88" s="273" t="s">
        <v>91</v>
      </c>
      <c r="B88" s="274">
        <v>21</v>
      </c>
      <c r="C88" s="227"/>
      <c r="E88" s="43"/>
      <c r="F88" s="43"/>
      <c r="G88" s="43"/>
    </row>
    <row r="89" spans="1:7" ht="15.6" x14ac:dyDescent="0.25">
      <c r="A89" s="273" t="s">
        <v>93</v>
      </c>
      <c r="B89" s="274">
        <v>20</v>
      </c>
      <c r="C89" s="227"/>
      <c r="E89" s="43"/>
      <c r="F89" s="43"/>
      <c r="G89" s="43"/>
    </row>
    <row r="90" spans="1:7" ht="15.6" x14ac:dyDescent="0.25">
      <c r="A90" s="275" t="s">
        <v>122</v>
      </c>
      <c r="B90" s="274">
        <v>19</v>
      </c>
      <c r="C90" s="227"/>
      <c r="E90" s="43"/>
      <c r="F90" s="43"/>
      <c r="G90" s="43"/>
    </row>
    <row r="91" spans="1:7" ht="15.6" x14ac:dyDescent="0.25">
      <c r="A91" s="275" t="s">
        <v>225</v>
      </c>
      <c r="B91" s="271">
        <v>17</v>
      </c>
      <c r="C91" s="227"/>
      <c r="E91" s="43"/>
      <c r="F91" s="43"/>
      <c r="G91" s="43"/>
    </row>
    <row r="92" spans="1:7" ht="15.6" x14ac:dyDescent="0.25">
      <c r="A92" s="275" t="s">
        <v>125</v>
      </c>
      <c r="B92" s="274">
        <v>16</v>
      </c>
      <c r="C92" s="227"/>
      <c r="E92" s="43"/>
      <c r="F92" s="43"/>
      <c r="G92" s="43"/>
    </row>
    <row r="93" spans="1:7" ht="15.6" x14ac:dyDescent="0.25">
      <c r="A93" s="275" t="s">
        <v>87</v>
      </c>
      <c r="B93" s="276">
        <v>15</v>
      </c>
      <c r="C93" s="227"/>
      <c r="E93" s="43"/>
      <c r="F93" s="43"/>
      <c r="G93" s="43"/>
    </row>
    <row r="94" spans="1:7" ht="15.6" x14ac:dyDescent="0.25">
      <c r="A94" s="275" t="s">
        <v>97</v>
      </c>
      <c r="B94" s="274">
        <v>15</v>
      </c>
      <c r="C94" s="227"/>
      <c r="E94" s="43"/>
      <c r="F94" s="43"/>
      <c r="G94" s="43"/>
    </row>
    <row r="95" spans="1:7" ht="15.6" x14ac:dyDescent="0.25">
      <c r="A95" s="275" t="s">
        <v>118</v>
      </c>
      <c r="B95" s="274">
        <v>13</v>
      </c>
      <c r="C95" s="227"/>
      <c r="E95" s="43"/>
      <c r="F95" s="43"/>
      <c r="G95" s="43"/>
    </row>
    <row r="96" spans="1:7" ht="15.6" x14ac:dyDescent="0.25">
      <c r="A96" s="275" t="s">
        <v>222</v>
      </c>
      <c r="B96" s="274">
        <v>11</v>
      </c>
      <c r="C96" s="227"/>
      <c r="E96" s="43"/>
      <c r="F96" s="43"/>
      <c r="G96" s="43"/>
    </row>
    <row r="97" spans="1:7" ht="15.6" x14ac:dyDescent="0.25">
      <c r="A97" s="273" t="s">
        <v>96</v>
      </c>
      <c r="B97" s="274">
        <v>11</v>
      </c>
      <c r="C97" s="227"/>
      <c r="E97" s="43"/>
      <c r="F97" s="43"/>
      <c r="G97" s="43"/>
    </row>
    <row r="98" spans="1:7" ht="15.6" x14ac:dyDescent="0.25">
      <c r="A98" s="275" t="s">
        <v>90</v>
      </c>
      <c r="B98" s="274">
        <v>10</v>
      </c>
      <c r="C98" s="227"/>
      <c r="E98" s="43"/>
      <c r="F98" s="43"/>
      <c r="G98" s="43"/>
    </row>
    <row r="99" spans="1:7" ht="15.6" x14ac:dyDescent="0.25">
      <c r="A99" s="273" t="s">
        <v>102</v>
      </c>
      <c r="B99" s="274">
        <v>10</v>
      </c>
      <c r="C99" s="227"/>
      <c r="E99" s="43"/>
      <c r="F99" s="43"/>
      <c r="G99" s="43"/>
    </row>
    <row r="100" spans="1:7" ht="15.6" x14ac:dyDescent="0.25">
      <c r="A100" s="275" t="s">
        <v>95</v>
      </c>
      <c r="B100" s="274">
        <v>8</v>
      </c>
      <c r="C100" s="227"/>
      <c r="E100" s="43"/>
      <c r="F100" s="43"/>
      <c r="G100" s="43"/>
    </row>
    <row r="101" spans="1:7" ht="15.6" x14ac:dyDescent="0.25">
      <c r="A101" s="273" t="s">
        <v>101</v>
      </c>
      <c r="B101" s="274">
        <v>7</v>
      </c>
      <c r="C101" s="227"/>
      <c r="E101" s="43"/>
      <c r="F101" s="43"/>
      <c r="G101" s="43"/>
    </row>
    <row r="102" spans="1:7" ht="15.6" x14ac:dyDescent="0.25">
      <c r="A102" s="273" t="s">
        <v>331</v>
      </c>
      <c r="B102" s="274">
        <v>6</v>
      </c>
      <c r="C102" s="227"/>
      <c r="E102" s="43"/>
      <c r="F102" s="43"/>
      <c r="G102" s="43"/>
    </row>
    <row r="103" spans="1:7" ht="15.6" x14ac:dyDescent="0.25">
      <c r="A103" s="275" t="s">
        <v>88</v>
      </c>
      <c r="B103" s="274">
        <v>5</v>
      </c>
      <c r="C103" s="227"/>
      <c r="E103" s="43"/>
      <c r="F103" s="43"/>
      <c r="G103" s="43"/>
    </row>
    <row r="104" spans="1:7" ht="15.6" x14ac:dyDescent="0.25">
      <c r="A104" s="273" t="s">
        <v>325</v>
      </c>
      <c r="B104" s="274">
        <v>2</v>
      </c>
      <c r="C104" s="227"/>
      <c r="E104" s="43"/>
      <c r="F104" s="43"/>
      <c r="G104" s="43"/>
    </row>
    <row r="105" spans="1:7" ht="15.6" x14ac:dyDescent="0.25">
      <c r="A105" s="275" t="s">
        <v>114</v>
      </c>
      <c r="B105" s="274">
        <v>2</v>
      </c>
      <c r="C105" s="227"/>
      <c r="E105" s="43"/>
      <c r="F105" s="43"/>
      <c r="G105" s="43"/>
    </row>
    <row r="106" spans="1:7" ht="15.6" x14ac:dyDescent="0.25">
      <c r="A106" s="275" t="s">
        <v>115</v>
      </c>
      <c r="B106" s="274">
        <v>2</v>
      </c>
      <c r="C106" s="227"/>
      <c r="D106" s="230"/>
      <c r="F106" s="43"/>
      <c r="G106" s="43"/>
    </row>
    <row r="107" spans="1:7" ht="15.6" x14ac:dyDescent="0.25">
      <c r="A107" s="275" t="s">
        <v>124</v>
      </c>
      <c r="B107" s="274">
        <v>1</v>
      </c>
      <c r="C107" s="227"/>
      <c r="D107" s="230"/>
      <c r="F107" s="43"/>
      <c r="G107" s="43"/>
    </row>
    <row r="108" spans="1:7" ht="15.6" x14ac:dyDescent="0.25">
      <c r="A108" s="275" t="s">
        <v>1</v>
      </c>
      <c r="B108" s="274">
        <v>252</v>
      </c>
    </row>
    <row r="109" spans="1:7" ht="15.6" x14ac:dyDescent="0.25">
      <c r="A109" s="275"/>
      <c r="B109" s="271"/>
    </row>
    <row r="110" spans="1:7" ht="15.6" x14ac:dyDescent="0.25">
      <c r="A110" s="275"/>
      <c r="B110" s="271"/>
    </row>
    <row r="111" spans="1:7" ht="15.6" x14ac:dyDescent="0.25">
      <c r="A111" s="275"/>
      <c r="B111" s="271"/>
    </row>
    <row r="112" spans="1:7" ht="15.6" x14ac:dyDescent="0.25">
      <c r="A112" s="275"/>
      <c r="B112" s="271"/>
    </row>
    <row r="113" spans="1:2" ht="15.6" x14ac:dyDescent="0.25">
      <c r="A113" s="275"/>
      <c r="B113" s="271"/>
    </row>
    <row r="114" spans="1:2" ht="15.6" x14ac:dyDescent="0.25">
      <c r="A114" s="275"/>
      <c r="B114" s="271"/>
    </row>
    <row r="115" spans="1:2" ht="15.6" x14ac:dyDescent="0.25">
      <c r="A115" s="275"/>
      <c r="B115" s="271"/>
    </row>
    <row r="116" spans="1:2" ht="15.6" x14ac:dyDescent="0.25">
      <c r="A116" s="275"/>
      <c r="B116" s="271"/>
    </row>
    <row r="117" spans="1:2" ht="15.6" x14ac:dyDescent="0.25">
      <c r="A117" s="275"/>
      <c r="B117" s="271"/>
    </row>
    <row r="118" spans="1:2" ht="15.6" x14ac:dyDescent="0.25">
      <c r="A118" s="275"/>
      <c r="B118" s="271"/>
    </row>
    <row r="119" spans="1:2" ht="15.6" x14ac:dyDescent="0.25">
      <c r="A119" s="275"/>
      <c r="B119" s="271"/>
    </row>
    <row r="120" spans="1:2" ht="15.6" x14ac:dyDescent="0.25">
      <c r="A120" s="275"/>
      <c r="B120" s="271"/>
    </row>
    <row r="121" spans="1:2" ht="15.6" x14ac:dyDescent="0.25">
      <c r="A121" s="275"/>
      <c r="B121" s="271"/>
    </row>
    <row r="122" spans="1:2" ht="15.6" x14ac:dyDescent="0.25">
      <c r="A122" s="275"/>
      <c r="B122" s="271"/>
    </row>
    <row r="123" spans="1:2" ht="15.6" x14ac:dyDescent="0.25"/>
    <row r="124" spans="1:2" ht="15.6" x14ac:dyDescent="0.25"/>
    <row r="125" spans="1:2" ht="15.6" x14ac:dyDescent="0.25"/>
    <row r="126" spans="1:2" ht="15.6" x14ac:dyDescent="0.25"/>
    <row r="127" spans="1:2" ht="15.6" x14ac:dyDescent="0.25"/>
    <row r="128" spans="1:2" ht="15.6" x14ac:dyDescent="0.25"/>
    <row r="129" ht="15.6" x14ac:dyDescent="0.25"/>
    <row r="130" ht="15.6" x14ac:dyDescent="0.25"/>
    <row r="131" ht="15.6" x14ac:dyDescent="0.25"/>
    <row r="132" ht="15.6" x14ac:dyDescent="0.25"/>
    <row r="133" ht="15.6" x14ac:dyDescent="0.25"/>
    <row r="134" ht="15.6" x14ac:dyDescent="0.25"/>
    <row r="135" ht="15.6" x14ac:dyDescent="0.25"/>
    <row r="136" ht="15.6" x14ac:dyDescent="0.25"/>
    <row r="137" ht="15.6" x14ac:dyDescent="0.25"/>
    <row r="138" ht="15.6" x14ac:dyDescent="0.25"/>
    <row r="139" ht="15.6" x14ac:dyDescent="0.25"/>
    <row r="140" ht="15.6" x14ac:dyDescent="0.25"/>
    <row r="141" ht="15.6" x14ac:dyDescent="0.25"/>
    <row r="142" ht="15.6" x14ac:dyDescent="0.25"/>
    <row r="143" ht="15.6" x14ac:dyDescent="0.25"/>
    <row r="144" ht="15.6" x14ac:dyDescent="0.25"/>
    <row r="145" ht="15.6" x14ac:dyDescent="0.25"/>
    <row r="146" ht="15.6" x14ac:dyDescent="0.25"/>
    <row r="147" ht="15.6" x14ac:dyDescent="0.25"/>
    <row r="148" ht="15.6" x14ac:dyDescent="0.25"/>
    <row r="149" ht="15.6" x14ac:dyDescent="0.25"/>
    <row r="150" ht="15.6" x14ac:dyDescent="0.25"/>
    <row r="151" ht="15.6" x14ac:dyDescent="0.25"/>
    <row r="152" ht="15.6" x14ac:dyDescent="0.25"/>
    <row r="153" ht="15.6" x14ac:dyDescent="0.25"/>
    <row r="154" ht="15.6" x14ac:dyDescent="0.25"/>
    <row r="155" ht="15.6" x14ac:dyDescent="0.25"/>
    <row r="156" ht="15.6" x14ac:dyDescent="0.25"/>
    <row r="157" ht="15.6" x14ac:dyDescent="0.25"/>
    <row r="158" ht="15.6" x14ac:dyDescent="0.25"/>
    <row r="159" ht="15.6" x14ac:dyDescent="0.25"/>
    <row r="160" ht="15.6" x14ac:dyDescent="0.25"/>
    <row r="161" ht="15.6" x14ac:dyDescent="0.25"/>
    <row r="162" ht="15.6" x14ac:dyDescent="0.25"/>
    <row r="163" ht="15.6" x14ac:dyDescent="0.25"/>
    <row r="164" ht="15.6" x14ac:dyDescent="0.25"/>
    <row r="165" ht="15.6" x14ac:dyDescent="0.25"/>
    <row r="166" ht="15.6" x14ac:dyDescent="0.25"/>
    <row r="167" ht="15.6" x14ac:dyDescent="0.25"/>
    <row r="168" ht="15.6" x14ac:dyDescent="0.25"/>
    <row r="169" ht="15.6" x14ac:dyDescent="0.25"/>
    <row r="170" ht="15.6" x14ac:dyDescent="0.25"/>
    <row r="171" ht="15.6" x14ac:dyDescent="0.25"/>
    <row r="172" ht="15.6" x14ac:dyDescent="0.25"/>
    <row r="173" ht="15.6" x14ac:dyDescent="0.25"/>
    <row r="174" ht="15.6" x14ac:dyDescent="0.25"/>
    <row r="175" ht="15.6" x14ac:dyDescent="0.25"/>
    <row r="176" ht="15.6" x14ac:dyDescent="0.25"/>
    <row r="177" ht="15.6" x14ac:dyDescent="0.25"/>
    <row r="178" ht="15.6" x14ac:dyDescent="0.25"/>
    <row r="179" ht="15.6" x14ac:dyDescent="0.25"/>
    <row r="180" ht="15.6" x14ac:dyDescent="0.25"/>
    <row r="181" ht="15.6" x14ac:dyDescent="0.25"/>
    <row r="182" ht="15.6" x14ac:dyDescent="0.25"/>
    <row r="183" ht="15.6" x14ac:dyDescent="0.25"/>
    <row r="184" ht="15.6" x14ac:dyDescent="0.25"/>
    <row r="185" ht="15.6" x14ac:dyDescent="0.25"/>
    <row r="186" ht="15.6" x14ac:dyDescent="0.25"/>
    <row r="187" ht="15.6" x14ac:dyDescent="0.25"/>
    <row r="188" ht="15.6" x14ac:dyDescent="0.25"/>
    <row r="189" ht="15.6" x14ac:dyDescent="0.25"/>
    <row r="190" ht="15.6" x14ac:dyDescent="0.25"/>
    <row r="191" ht="15.6" x14ac:dyDescent="0.25"/>
    <row r="192" ht="15.6" x14ac:dyDescent="0.25"/>
    <row r="193" ht="15.6" x14ac:dyDescent="0.25"/>
    <row r="194" ht="15.6" x14ac:dyDescent="0.25"/>
    <row r="195" ht="15.6" x14ac:dyDescent="0.25"/>
    <row r="196" ht="15.6" x14ac:dyDescent="0.25"/>
    <row r="197" ht="15.6" x14ac:dyDescent="0.25"/>
    <row r="198" ht="15.6" x14ac:dyDescent="0.25"/>
    <row r="199" ht="15.6" x14ac:dyDescent="0.25"/>
    <row r="200" ht="15.6" x14ac:dyDescent="0.25"/>
    <row r="201" ht="15.6" x14ac:dyDescent="0.25"/>
    <row r="202" ht="15.6" x14ac:dyDescent="0.25"/>
    <row r="203" ht="15.6" x14ac:dyDescent="0.25"/>
    <row r="204" ht="15.6" x14ac:dyDescent="0.25"/>
    <row r="205" ht="15.6" x14ac:dyDescent="0.25"/>
    <row r="206" ht="15.6" x14ac:dyDescent="0.25"/>
    <row r="207" ht="15.6" x14ac:dyDescent="0.25"/>
    <row r="208" ht="15.6" x14ac:dyDescent="0.25"/>
    <row r="209" ht="15.6" x14ac:dyDescent="0.25"/>
    <row r="210" ht="15.6" x14ac:dyDescent="0.25"/>
    <row r="211" ht="15.6" x14ac:dyDescent="0.25"/>
    <row r="212" ht="15.6" x14ac:dyDescent="0.25"/>
  </sheetData>
  <sortState xmlns:xlrd2="http://schemas.microsoft.com/office/spreadsheetml/2017/richdata2" ref="F9:G47">
    <sortCondition descending="1" ref="G9:G47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2025-04-08T16:02:21Z</cp:lastPrinted>
  <dcterms:created xsi:type="dcterms:W3CDTF">2005-11-30T15:13:05Z</dcterms:created>
  <dcterms:modified xsi:type="dcterms:W3CDTF">2025-04-08T16:07:37Z</dcterms:modified>
</cp:coreProperties>
</file>