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torres\Desktop\Escritorio\SAT\Boletín\16_Marzo 2025\1_Insumos\"/>
    </mc:Choice>
  </mc:AlternateContent>
  <xr:revisionPtr revIDLastSave="0" documentId="13_ncr:1_{0A2F3866-9DD3-4F0F-8811-33A749ECFCD8}" xr6:coauthVersionLast="47" xr6:coauthVersionMax="47" xr10:uidLastSave="{00000000-0000-0000-0000-000000000000}"/>
  <bookViews>
    <workbookView xWindow="-108" yWindow="-108" windowWidth="23256" windowHeight="12456" tabRatio="574" xr2:uid="{00000000-000D-0000-FFFF-FFFF00000000}"/>
  </bookViews>
  <sheets>
    <sheet name="C-1 A" sheetId="17" r:id="rId1"/>
    <sheet name="C-1 B" sheetId="44" r:id="rId2"/>
    <sheet name="C-2" sheetId="18" r:id="rId3"/>
    <sheet name="C-3" sheetId="8" r:id="rId4"/>
    <sheet name="C-4" sheetId="43" r:id="rId5"/>
    <sheet name="C-5" sheetId="19" r:id="rId6"/>
    <sheet name="C-6" sheetId="37" r:id="rId7"/>
    <sheet name="C-7" sheetId="6" state="hidden" r:id="rId8"/>
    <sheet name="C-71" sheetId="40" r:id="rId9"/>
    <sheet name="C-8" sheetId="3" r:id="rId10"/>
    <sheet name="C-9" sheetId="9" r:id="rId11"/>
    <sheet name="C-10" sheetId="26" r:id="rId12"/>
    <sheet name="C-11" sheetId="42" r:id="rId13"/>
    <sheet name="C-12" sheetId="27" r:id="rId14"/>
    <sheet name="C-13" sheetId="29" r:id="rId15"/>
    <sheet name="C-14" sheetId="38" r:id="rId16"/>
    <sheet name="C-15" sheetId="39" r:id="rId17"/>
    <sheet name="C-16" sheetId="41" r:id="rId18"/>
  </sheets>
  <definedNames>
    <definedName name="_xlnm.Print_Area" localSheetId="0">'C-1 A'!$B$1:$G$37</definedName>
    <definedName name="_xlnm.Print_Area" localSheetId="1">'C-1 B'!$B$1:$G$37</definedName>
    <definedName name="_xlnm.Print_Area" localSheetId="11">'C-10'!$A$1:$K$39</definedName>
    <definedName name="_xlnm.Print_Area" localSheetId="12">'C-11'!$A$1:$D$13</definedName>
    <definedName name="_xlnm.Print_Area" localSheetId="13">'C-12'!$A$1:$K$41</definedName>
    <definedName name="_xlnm.Print_Area" localSheetId="14">'C-13'!$A$1:$D$35</definedName>
    <definedName name="_xlnm.Print_Area" localSheetId="15">'C-14'!$A$1:$N$12</definedName>
    <definedName name="_xlnm.Print_Area" localSheetId="2">'C-2'!$A$1:$F$46</definedName>
    <definedName name="_xlnm.Print_Area" localSheetId="3">'C-3'!$A$1:$E$37</definedName>
    <definedName name="_xlnm.Print_Area" localSheetId="4">'C-4'!$A$1:$D$14</definedName>
    <definedName name="_xlnm.Print_Area" localSheetId="5">'C-5'!$A$1:$Q$57</definedName>
    <definedName name="_xlnm.Print_Area" localSheetId="6">'C-6'!$A$1:$D$45</definedName>
    <definedName name="_xlnm.Print_Area" localSheetId="7">'C-7'!$A$1:$D$57</definedName>
    <definedName name="_xlnm.Print_Area" localSheetId="8">'C-71'!$A$1:$D$62</definedName>
    <definedName name="_xlnm.Print_Area" localSheetId="9">'C-8'!$A$1:$D$51</definedName>
    <definedName name="_xlnm.Print_Area" localSheetId="10">'C-9'!$A$1:$E$32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27" l="1"/>
  <c r="K24" i="27"/>
  <c r="K23" i="27"/>
  <c r="K22" i="27"/>
  <c r="K16" i="27"/>
  <c r="K17" i="27"/>
  <c r="K10" i="27"/>
  <c r="K11" i="27"/>
  <c r="D26" i="26"/>
  <c r="E15" i="9"/>
  <c r="E8" i="9"/>
  <c r="D8" i="9"/>
  <c r="D30" i="3"/>
  <c r="D19" i="3"/>
  <c r="D24" i="3"/>
  <c r="D23" i="37"/>
  <c r="Q43" i="19"/>
  <c r="B60" i="18"/>
  <c r="D10" i="41"/>
  <c r="D9" i="41"/>
  <c r="D9" i="39"/>
  <c r="H27" i="27"/>
  <c r="K16" i="26"/>
  <c r="F26" i="26"/>
  <c r="D45" i="40"/>
  <c r="D38" i="37"/>
  <c r="K19" i="27"/>
  <c r="K9" i="26"/>
  <c r="K10" i="26"/>
  <c r="D43" i="40"/>
  <c r="D42" i="40"/>
  <c r="D17" i="37"/>
  <c r="D16" i="37"/>
  <c r="Q34" i="19"/>
  <c r="C57" i="18"/>
  <c r="K23" i="26"/>
  <c r="D24" i="37"/>
  <c r="G27" i="27"/>
  <c r="F27" i="27"/>
  <c r="K14" i="27"/>
  <c r="G26" i="26"/>
  <c r="G23" i="17"/>
  <c r="D25" i="3"/>
  <c r="D23" i="3"/>
  <c r="D22" i="3"/>
  <c r="D47" i="40"/>
  <c r="D46" i="40"/>
  <c r="D44" i="40"/>
  <c r="B42" i="37"/>
  <c r="C51" i="18" l="1"/>
  <c r="C52" i="18"/>
  <c r="C50" i="18"/>
  <c r="C59" i="18"/>
  <c r="D36" i="37"/>
  <c r="D29" i="37"/>
  <c r="Q30" i="19"/>
  <c r="I27" i="27"/>
  <c r="E27" i="27"/>
  <c r="K8" i="27"/>
  <c r="B26" i="26"/>
  <c r="K17" i="26"/>
  <c r="K22" i="26"/>
  <c r="K25" i="26"/>
  <c r="K8" i="26"/>
  <c r="K18" i="26"/>
  <c r="K14" i="26"/>
  <c r="I26" i="26"/>
  <c r="H26" i="26"/>
  <c r="G27" i="44"/>
  <c r="G26" i="44"/>
  <c r="G29" i="17"/>
  <c r="B50" i="40"/>
  <c r="D37" i="37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Q9" i="19"/>
  <c r="Q8" i="19"/>
  <c r="Q35" i="19"/>
  <c r="Q31" i="19"/>
  <c r="C26" i="26"/>
  <c r="K13" i="26"/>
  <c r="E26" i="26"/>
  <c r="K15" i="26"/>
  <c r="D35" i="40"/>
  <c r="D28" i="37"/>
  <c r="C11" i="41"/>
  <c r="B11" i="41"/>
  <c r="D8" i="41"/>
  <c r="C10" i="39"/>
  <c r="B10" i="39"/>
  <c r="K26" i="27"/>
  <c r="K11" i="26"/>
  <c r="K21" i="26"/>
  <c r="K20" i="26"/>
  <c r="K19" i="26"/>
  <c r="H9" i="9"/>
  <c r="D10" i="9"/>
  <c r="H11" i="9" s="1"/>
  <c r="D9" i="9"/>
  <c r="H6" i="9" s="1"/>
  <c r="D26" i="3"/>
  <c r="D21" i="3"/>
  <c r="D18" i="3"/>
  <c r="F35" i="17"/>
  <c r="G10" i="17"/>
  <c r="D22" i="37"/>
  <c r="D8" i="43"/>
  <c r="G9" i="44"/>
  <c r="F35" i="44"/>
  <c r="E35" i="44"/>
  <c r="D35" i="44"/>
  <c r="C35" i="44"/>
  <c r="G33" i="44"/>
  <c r="G32" i="44"/>
  <c r="G31" i="44"/>
  <c r="G30" i="44"/>
  <c r="G29" i="44"/>
  <c r="G28" i="44"/>
  <c r="G25" i="44"/>
  <c r="G24" i="44"/>
  <c r="G23" i="44"/>
  <c r="G22" i="44"/>
  <c r="G21" i="44"/>
  <c r="G20" i="44"/>
  <c r="G19" i="44"/>
  <c r="G18" i="44"/>
  <c r="G17" i="44"/>
  <c r="G16" i="44"/>
  <c r="G15" i="44"/>
  <c r="G14" i="44"/>
  <c r="G13" i="44"/>
  <c r="G12" i="44"/>
  <c r="G11" i="44"/>
  <c r="G10" i="44"/>
  <c r="C27" i="27"/>
  <c r="B27" i="27"/>
  <c r="J27" i="27"/>
  <c r="D27" i="27"/>
  <c r="K21" i="27"/>
  <c r="K20" i="27"/>
  <c r="D13" i="37"/>
  <c r="D20" i="8"/>
  <c r="C20" i="8"/>
  <c r="B20" i="8"/>
  <c r="G35" i="44" l="1"/>
  <c r="D11" i="41"/>
  <c r="E20" i="8"/>
  <c r="K13" i="27"/>
  <c r="K12" i="26"/>
  <c r="D27" i="3"/>
  <c r="D36" i="40"/>
  <c r="K25" i="27"/>
  <c r="H8" i="9"/>
  <c r="D20" i="3"/>
  <c r="D21" i="37"/>
  <c r="B30" i="3"/>
  <c r="C30" i="3"/>
  <c r="D14" i="29"/>
  <c r="C53" i="18" l="1"/>
  <c r="C54" i="18"/>
  <c r="C55" i="18"/>
  <c r="C56" i="18"/>
  <c r="C58" i="18"/>
  <c r="C60" i="18"/>
  <c r="D16" i="3"/>
  <c r="D17" i="3"/>
  <c r="D28" i="3"/>
  <c r="E15" i="8"/>
  <c r="C42" i="37"/>
  <c r="E10" i="8"/>
  <c r="D8" i="37" l="1"/>
  <c r="D9" i="37"/>
  <c r="D10" i="37"/>
  <c r="D11" i="37"/>
  <c r="D12" i="37"/>
  <c r="D14" i="37"/>
  <c r="D15" i="37"/>
  <c r="D18" i="37"/>
  <c r="D19" i="37"/>
  <c r="D20" i="37"/>
  <c r="D25" i="37"/>
  <c r="D26" i="37"/>
  <c r="D27" i="37"/>
  <c r="D30" i="37"/>
  <c r="D31" i="37"/>
  <c r="D32" i="37"/>
  <c r="D33" i="37"/>
  <c r="D34" i="37"/>
  <c r="D35" i="37"/>
  <c r="D39" i="37"/>
  <c r="D40" i="37"/>
  <c r="D41" i="37"/>
  <c r="E9" i="8"/>
  <c r="E17" i="8"/>
  <c r="G14" i="17"/>
  <c r="G15" i="17"/>
  <c r="G18" i="17"/>
  <c r="G22" i="17"/>
  <c r="G24" i="17"/>
  <c r="G27" i="17"/>
  <c r="G33" i="17"/>
  <c r="G11" i="17"/>
  <c r="G13" i="17"/>
  <c r="G19" i="17"/>
  <c r="G21" i="17"/>
  <c r="G28" i="17"/>
  <c r="G30" i="17"/>
  <c r="G31" i="17"/>
  <c r="C35" i="17"/>
  <c r="G12" i="17"/>
  <c r="G16" i="17"/>
  <c r="G20" i="17"/>
  <c r="G25" i="17"/>
  <c r="D42" i="37" l="1"/>
  <c r="G26" i="17"/>
  <c r="G17" i="17"/>
  <c r="E35" i="17"/>
  <c r="G32" i="17"/>
  <c r="D35" i="17"/>
  <c r="G9" i="17"/>
  <c r="M10" i="38"/>
  <c r="N9" i="38"/>
  <c r="N8" i="38"/>
  <c r="K9" i="27"/>
  <c r="K12" i="27"/>
  <c r="K15" i="27"/>
  <c r="K18" i="27"/>
  <c r="J26" i="26"/>
  <c r="K24" i="26"/>
  <c r="K26" i="26" l="1"/>
  <c r="G35" i="17"/>
  <c r="N10" i="3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L10" i="38"/>
  <c r="D48" i="40" l="1"/>
  <c r="D41" i="40"/>
  <c r="D40" i="40"/>
  <c r="D39" i="40"/>
  <c r="D38" i="40"/>
  <c r="D37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C50" i="40"/>
  <c r="K10" i="38" l="1"/>
  <c r="D13" i="9" l="1"/>
  <c r="H10" i="9" s="1"/>
  <c r="D11" i="9"/>
  <c r="H12" i="9" s="1"/>
  <c r="D8" i="39" l="1"/>
  <c r="D10" i="39" s="1"/>
  <c r="I10" i="38"/>
  <c r="D10" i="42"/>
  <c r="C11" i="42"/>
  <c r="B11" i="42"/>
  <c r="J10" i="38" l="1"/>
  <c r="B25" i="18" l="1"/>
  <c r="H10" i="38" l="1"/>
  <c r="D15" i="3" l="1"/>
  <c r="D14" i="3"/>
  <c r="D13" i="3"/>
  <c r="D12" i="3"/>
  <c r="D11" i="3"/>
  <c r="D10" i="3"/>
  <c r="H43" i="19" l="1"/>
  <c r="P43" i="19"/>
  <c r="I43" i="19"/>
  <c r="J43" i="19"/>
  <c r="O43" i="19"/>
  <c r="N43" i="19"/>
  <c r="G43" i="19"/>
  <c r="F43" i="19"/>
  <c r="M43" i="19"/>
  <c r="E43" i="19"/>
  <c r="L43" i="19"/>
  <c r="D43" i="19"/>
  <c r="K43" i="19"/>
  <c r="C43" i="19"/>
  <c r="B43" i="19"/>
  <c r="E11" i="8"/>
  <c r="E12" i="8"/>
  <c r="E13" i="8"/>
  <c r="E14" i="8"/>
  <c r="E18" i="8"/>
  <c r="E16" i="8"/>
  <c r="C25" i="18" l="1"/>
  <c r="D25" i="18"/>
  <c r="E25" i="18"/>
  <c r="F25" i="18" l="1"/>
  <c r="B62" i="18" s="1"/>
  <c r="D9" i="42"/>
  <c r="B63" i="18" l="1"/>
  <c r="B64" i="18"/>
  <c r="B65" i="18"/>
  <c r="Q33" i="19"/>
  <c r="C11" i="43" l="1"/>
  <c r="B11" i="43"/>
  <c r="D10" i="43"/>
  <c r="D9" i="43"/>
  <c r="D8" i="42"/>
  <c r="D11" i="42" s="1"/>
  <c r="C14" i="29"/>
  <c r="D14" i="9"/>
  <c r="H7" i="9" s="1"/>
  <c r="D9" i="40"/>
  <c r="D50" i="40" s="1"/>
  <c r="Q41" i="19"/>
  <c r="Q40" i="19"/>
  <c r="Q39" i="19"/>
  <c r="Q38" i="19"/>
  <c r="Q37" i="19"/>
  <c r="Q36" i="19"/>
  <c r="Q29" i="19"/>
  <c r="Q28" i="19"/>
  <c r="Q27" i="19"/>
  <c r="Q26" i="19"/>
  <c r="Q25" i="19"/>
  <c r="D11" i="43" l="1"/>
  <c r="D15" i="9"/>
  <c r="E12" i="9" s="1"/>
  <c r="Q32" i="19"/>
  <c r="E9" i="9" l="1"/>
  <c r="G10" i="38"/>
  <c r="F10" i="38"/>
  <c r="E10" i="38"/>
  <c r="D10" i="38"/>
  <c r="C10" i="38"/>
  <c r="B10" i="38"/>
  <c r="B14" i="29"/>
  <c r="C15" i="9"/>
  <c r="D9" i="3"/>
  <c r="G55" i="6"/>
  <c r="H55" i="6" s="1"/>
  <c r="H51" i="6"/>
  <c r="H49" i="6"/>
  <c r="H48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46" i="6" s="1"/>
  <c r="Q42" i="19"/>
  <c r="F9" i="18"/>
  <c r="H52" i="6" l="1"/>
  <c r="H50" i="6"/>
  <c r="H54" i="6"/>
  <c r="H53" i="6"/>
  <c r="B15" i="9"/>
  <c r="E14" i="9" l="1"/>
  <c r="E11" i="9"/>
  <c r="E10" i="9"/>
  <c r="E13" i="9"/>
</calcChain>
</file>

<file path=xl/sharedStrings.xml><?xml version="1.0" encoding="utf-8"?>
<sst xmlns="http://schemas.openxmlformats.org/spreadsheetml/2006/main" count="672" uniqueCount="343">
  <si>
    <t>TOTAL</t>
  </si>
  <si>
    <t>OTROS</t>
  </si>
  <si>
    <t xml:space="preserve">TOTAL </t>
  </si>
  <si>
    <t>EMPLEADO</t>
  </si>
  <si>
    <t>OPERARIO</t>
  </si>
  <si>
    <t>BRAZO</t>
  </si>
  <si>
    <t>ANTEBRAZO</t>
  </si>
  <si>
    <t>DEDOS DE LA MANO</t>
  </si>
  <si>
    <t>RODILLA</t>
  </si>
  <si>
    <t>PIERNA</t>
  </si>
  <si>
    <t>TOBILLO</t>
  </si>
  <si>
    <t>HERIDAS CORTANTES</t>
  </si>
  <si>
    <t>TRAUMATISMOS INTERNOS</t>
  </si>
  <si>
    <t>QUEMADURAS</t>
  </si>
  <si>
    <t>HERIDAS PUNZANTES</t>
  </si>
  <si>
    <t>CONSECUENCIAS DEL ACCIDENTE</t>
  </si>
  <si>
    <t>ACCIDENTE LEVE</t>
  </si>
  <si>
    <t>ACCIDENTE INCAPACITANTE</t>
  </si>
  <si>
    <t>ACCIDENTE MORTAL</t>
  </si>
  <si>
    <t>PARCIAL PERMANENTE</t>
  </si>
  <si>
    <t>TOTAL TEMPORAL</t>
  </si>
  <si>
    <t>A) ACCIDENTE LEVE</t>
  </si>
  <si>
    <t>B) ACCIDENTE INCAPACITANTE</t>
  </si>
  <si>
    <t>C) ACCIDENTE MORTAL</t>
  </si>
  <si>
    <t>CONTUSIONES</t>
  </si>
  <si>
    <t>FRACTURAS</t>
  </si>
  <si>
    <t>CUERPO EXTRAÑO EN OJOS</t>
  </si>
  <si>
    <t>CATEGORÍA OCUPACIONAL</t>
  </si>
  <si>
    <t>FUENTE :   MTPE / OGETIC / OFICINA DE ESTADÍSTICA</t>
  </si>
  <si>
    <t>ACCIDENTES DE TRABAJO</t>
  </si>
  <si>
    <t>ACCIDENTES MORTALES</t>
  </si>
  <si>
    <t>ENFERMEDADES OCUPACIONALES</t>
  </si>
  <si>
    <t>CUADRO  Nº 07</t>
  </si>
  <si>
    <t>NATURALEZA  DE  LA LESIÓN</t>
  </si>
  <si>
    <t>TIPO DE NOTIFICACIONES</t>
  </si>
  <si>
    <t xml:space="preserve">TIPO DE NOTIFICACIONES, SEGÚN  CATEGORÍA OCUPACIONAL </t>
  </si>
  <si>
    <t>HERIDA DE TEJIDOS</t>
  </si>
  <si>
    <t>AMPUTACIONES</t>
  </si>
  <si>
    <t>PIE (CON EXCEPCIÓN DE LOS DEDOS)</t>
  </si>
  <si>
    <t>MANO (CON EXCEPCIÓN DE LOS DEDOS SOLOS)</t>
  </si>
  <si>
    <t>CABEZA, UBICACIONES MÚLTIPLES</t>
  </si>
  <si>
    <t>ÓRGANO, APARATO O SISTEMA AFECTADO POR SUSTANCIAS QUÍMICAS - PLAGUICIDAS</t>
  </si>
  <si>
    <t>UBICACIONES MÚLTIPLES, COMPROMISO DE DOS O MAS ZONAS AFECTADAS ESPECIFICADAS EN LA TABLA</t>
  </si>
  <si>
    <t>INCIDENTES PELIGROSOS</t>
  </si>
  <si>
    <t>PESCA</t>
  </si>
  <si>
    <t>SERVICIOS SOCIALES Y DE SALUD</t>
  </si>
  <si>
    <t>INTERMEDIACIÓN FINANCIERA</t>
  </si>
  <si>
    <t>ENSEÑANZA</t>
  </si>
  <si>
    <t>HOTELES Y RESTAURANTES</t>
  </si>
  <si>
    <t>CONSTRUCCIÓN</t>
  </si>
  <si>
    <t>INDUSTRIAS MANUFACTURERAS</t>
  </si>
  <si>
    <t>ACTIVIDAD ECONÓMICA</t>
  </si>
  <si>
    <t>TIPO DE NOTIFICACIONES, SEGÚN ACTIVIDAD ECONÓMICA</t>
  </si>
  <si>
    <t>P  HOGAR.PRIVAD.CON SERV.DOMESTIC.</t>
  </si>
  <si>
    <t>O  OTRAS ACT.,SERV.COM.,SOC.Y PER.</t>
  </si>
  <si>
    <t>N  SERVICIOS SOCIALES Y DE SALUD</t>
  </si>
  <si>
    <t>M  ENSEÑANZA</t>
  </si>
  <si>
    <t>L  ADM.PÚBLICA, PLANES DE SEG.,SOC.</t>
  </si>
  <si>
    <t>K  ACT. INMOBILIARIAS, EMP. Y ALQ.</t>
  </si>
  <si>
    <t>J  INTERMEDIACIÓN FINANCIERA</t>
  </si>
  <si>
    <t>I  TRANSPORTES, ALMACENAM. Y COMUN.</t>
  </si>
  <si>
    <t>H  HOTELES Y RESTAURANTES</t>
  </si>
  <si>
    <t>G  COMERCIO, REP.DE VEHÍCULOS,AUT.,MOT.</t>
  </si>
  <si>
    <t>F  CONSTRUCCIÓN</t>
  </si>
  <si>
    <t>E  SUMIN.,ELECTRICIDAD, GAS Y AGUA</t>
  </si>
  <si>
    <t>D  INDUSTRIAS MANUFACTURERAS</t>
  </si>
  <si>
    <t>C  EXPLOTACIÓN DE MINAS Y CANTERAS</t>
  </si>
  <si>
    <t>B  PESCA</t>
  </si>
  <si>
    <t>A  AGRICULT.,GANAD.,CAZA Y SILVIC.</t>
  </si>
  <si>
    <t>I</t>
  </si>
  <si>
    <t>G</t>
  </si>
  <si>
    <t>O</t>
  </si>
  <si>
    <t>N</t>
  </si>
  <si>
    <t>K</t>
  </si>
  <si>
    <t>F</t>
  </si>
  <si>
    <t>D</t>
  </si>
  <si>
    <t>C</t>
  </si>
  <si>
    <t>AGENTE CAUSANTE</t>
  </si>
  <si>
    <t>E</t>
  </si>
  <si>
    <t>MASCULINO</t>
  </si>
  <si>
    <t>FEMENINO</t>
  </si>
  <si>
    <t>SEXO</t>
  </si>
  <si>
    <t>PERÚ</t>
  </si>
  <si>
    <t>FUNCIONARIO</t>
  </si>
  <si>
    <t>OFICIAL</t>
  </si>
  <si>
    <t>PEÓN</t>
  </si>
  <si>
    <t>ANDAMIOS</t>
  </si>
  <si>
    <t>ABDOMEN (PARED ABDOMINAL)</t>
  </si>
  <si>
    <t>APARATO AUDITIVO</t>
  </si>
  <si>
    <t>CODO</t>
  </si>
  <si>
    <t>CUELLO</t>
  </si>
  <si>
    <t>DEDOS DE LOS PIES</t>
  </si>
  <si>
    <t>MUÑECA</t>
  </si>
  <si>
    <t>MUSLO</t>
  </si>
  <si>
    <t>NARIZ Y SENOS PARANASALES</t>
  </si>
  <si>
    <t>BOCA (CON INCLUSIÓN DE LABIOS, DIENTES Y LENGUA)</t>
  </si>
  <si>
    <t>MIEMBRO INFERIOR, UBICACIONES MÚLTIPLES</t>
  </si>
  <si>
    <t>MIEMBRO SUPERIOR, UBICACIONES MÚLTIPLES</t>
  </si>
  <si>
    <t>LUXACIONES</t>
  </si>
  <si>
    <t>CAPATAZ</t>
  </si>
  <si>
    <t>NOTIFICACIONES DE ACCIDENTES MORTALES POR ACTIVIDAD ECONÓMICA, SEGÚN AGENTE CAUSANTE</t>
  </si>
  <si>
    <t>REGIÓN CERVICAL</t>
  </si>
  <si>
    <t>REGIÓN DORSAL</t>
  </si>
  <si>
    <t>REGIÓN LUMBOSACRA (COLUMNA VERTEBRAL Y MUSCULAR ADYACENTES)</t>
  </si>
  <si>
    <t>OTRAS PARTES</t>
  </si>
  <si>
    <t>NOTIFICACIONES DE ACCIDENTES DE TRABAJO POR SEXO, SEGÚN CONSECUENCIAS DEL ACCIDENTE</t>
  </si>
  <si>
    <t>ABSOLUTO</t>
  </si>
  <si>
    <t>%</t>
  </si>
  <si>
    <t>PARTE DEL CUERPO LESIONADA</t>
  </si>
  <si>
    <t>NOTIFICACIONES DE ACCIDENTES DE TRABAJO POR SEXO, SEGÚN  PARTE  DEL CUERPO LESIONADA</t>
  </si>
  <si>
    <t>CADERA</t>
  </si>
  <si>
    <t>CARA (UBICACIÓN NO CLASIFICADA EN OTRO EPÍGRAFE)</t>
  </si>
  <si>
    <t>ANIMALES</t>
  </si>
  <si>
    <t>NOTA: No incluye Accidentes Mortales</t>
  </si>
  <si>
    <t>APARATO GENITAL EN GENERAL</t>
  </si>
  <si>
    <t>MAMAS</t>
  </si>
  <si>
    <t>HOMBRO (INCLUSIÓN DE CLAVÍCULAS, OMÓPLATO Y AXILA)</t>
  </si>
  <si>
    <t>TÓRAX (COSTILLAS, ESTERNÓN)</t>
  </si>
  <si>
    <t>REGIÓN CRANEANA (CRÁNEO, CUERO CABELLUDO)</t>
  </si>
  <si>
    <t>NOTIFICACIONES 
DE INCIDENTES 
PELIGROSOS</t>
  </si>
  <si>
    <t>A</t>
  </si>
  <si>
    <t>OJOS (CON INCLUSIÓN DE LOS PÁRPADOS, LA ÓRBITA Y EL NERVIO ÓPTICO)</t>
  </si>
  <si>
    <t>PIE (SOLO AFECCIONES DÉRMICAS)</t>
  </si>
  <si>
    <t>JULIO 2012</t>
  </si>
  <si>
    <t>APARATO CARDIOVASCULAR EN GENERAL</t>
  </si>
  <si>
    <t>PELVIS</t>
  </si>
  <si>
    <t>PIE (CON EXCEPCION DE LOS DEDOS)</t>
  </si>
  <si>
    <t>SISTEMA NERVIOSO EN GENERAL</t>
  </si>
  <si>
    <r>
      <rPr>
        <b/>
        <sz val="8"/>
        <rFont val="Arial"/>
        <family val="2"/>
      </rPr>
      <t>Accidentes de Trabajo, Según  Parte del Cuerpo Lesionada.-</t>
    </r>
    <r>
      <rPr>
        <sz val="8"/>
        <rFont val="Arial"/>
        <family val="2"/>
      </rPr>
      <t xml:space="preserve">  De las 846 notificaciones de accidentes de trabajo, 781 correspondieron al sexo masculino y 65 al femenino. Las partes del cuerpo lesionadas en su mayor número fueron dedos de la mano con 21,87%, seguido de ojos (con inclusión de los párpados, la órbita y el nervio óptico) con un 14,89%, región lumbosacra 7,57%, entre otras partes del cuerpo.</t>
    </r>
  </si>
  <si>
    <t>H</t>
  </si>
  <si>
    <t>L</t>
  </si>
  <si>
    <t>B</t>
  </si>
  <si>
    <t>TOTAL PERMANENTE</t>
  </si>
  <si>
    <t>Q  ORG.Y ÓRGANOS EXTRATERRITORIA.</t>
  </si>
  <si>
    <t>ENERO</t>
  </si>
  <si>
    <t>ANEXO N° 05</t>
  </si>
  <si>
    <t>ANEXO N° 06</t>
  </si>
  <si>
    <t>ANEXO N° 10</t>
  </si>
  <si>
    <t>ANEXO N° 14</t>
  </si>
  <si>
    <t>ANEXO N° 02</t>
  </si>
  <si>
    <t>ANEXO N° 03</t>
  </si>
  <si>
    <t>ANEXO N° 04</t>
  </si>
  <si>
    <t>ANEXO N° 07</t>
  </si>
  <si>
    <t>ANEXO N° 08</t>
  </si>
  <si>
    <t>ANEXO N° 09</t>
  </si>
  <si>
    <t>ANEXO N° 11</t>
  </si>
  <si>
    <t>ANEXO N° 16</t>
  </si>
  <si>
    <t>ANEXO N° 01</t>
  </si>
  <si>
    <t>J</t>
  </si>
  <si>
    <t xml:space="preserve">                              </t>
  </si>
  <si>
    <t xml:space="preserve">                                  </t>
  </si>
  <si>
    <t>FEBRERO</t>
  </si>
  <si>
    <t>NOTIFICACIONES DE ENFERMEDADES OCUPACIONALES POR MESES DE 
CERTIFICACIÓN MÉDICA REPORTADA, SEGÚN SEXO</t>
  </si>
  <si>
    <t>MESES DE CERTIFICACIÓN MÉDICA</t>
  </si>
  <si>
    <t>MARZO</t>
  </si>
  <si>
    <t>ABRIL</t>
  </si>
  <si>
    <t>MAYO</t>
  </si>
  <si>
    <t>JUNIO</t>
  </si>
  <si>
    <t>EFECTOS DE ELECTRICIDAD</t>
  </si>
  <si>
    <t>TIPO DE ENFERMEDAD</t>
  </si>
  <si>
    <t>NOTIFICACIONES DE ENFERMEDADES OCUPACIONALES POR SEXO, SEGÚN TIPO DE ENFERMEDAD</t>
  </si>
  <si>
    <t>M</t>
  </si>
  <si>
    <t>REGIÓN</t>
  </si>
  <si>
    <t>JEFE DE PLANTA</t>
  </si>
  <si>
    <t>TÉCNICO</t>
  </si>
  <si>
    <t>ATRAPADA POR UN OBJETO O ENTRE OBJETOS</t>
  </si>
  <si>
    <t>ATRAPADA ENTRE DOS OBJETOS MÓVILES (A EXCEPCIÓN DE LOS OBJETOS VOLANTES O QUE CAEN)</t>
  </si>
  <si>
    <t>ATRAPADA ENTRE UN OBJETO INMÓVIL Y UN OBJETO MÓVIL</t>
  </si>
  <si>
    <t>ATRAPADA POR UN OBJETO</t>
  </si>
  <si>
    <t>CAÍDAS DE OBJETOS</t>
  </si>
  <si>
    <t>CAÍDAS DE OBJETOS EN CURSO DE MANUTENCIÓN MANUAL</t>
  </si>
  <si>
    <t>DERRUMBE (CAÍDAS DE MASAS DE TIERRA, DE ROCAS, DE PIEDRAS, DE NIEVE)</t>
  </si>
  <si>
    <t>DESPLOME (DE EDIFICIOS, DE MUROS, DE ANDAMIOS, DE ESCALERAS, DE PILAS DE MERCANCÍAS)</t>
  </si>
  <si>
    <t>OTRAS CAÍDAS DE OBJETOS</t>
  </si>
  <si>
    <t>CAÍDAS DE PERSONAS</t>
  </si>
  <si>
    <t>CAÍDAS DE PERSONAS QUE OCURREN A DISTINTO NIVEL [CAÍDAS DESDE ALTURAS (ÁRBOLES, EDIFICIOS, ANDAMIOS, ESCALERAS, MÁQUINAS DE TRABAJO, VEHÍCULOS) Y EN PROFUNDIDADES (POZOS, FOSOS, EXCAVACIONES, ABERTURAS EN EL SUELO)]</t>
  </si>
  <si>
    <t>CAÍDAS DE PERSONAS QUE OCURREN AL MISMO NIVEL</t>
  </si>
  <si>
    <t>CONTACTO CON LA CORRIENTE ELÉCTRICA</t>
  </si>
  <si>
    <t>CONTACTO DIRECTO CON LA CORRIENTE ELÉCTRICA</t>
  </si>
  <si>
    <t>CONTACTO INDIRECTO CON LA CORRIENTE ELÉCTRICA</t>
  </si>
  <si>
    <t>ESFUERZOS EXCESIVOS O FALSOS MOVIMIENTOS</t>
  </si>
  <si>
    <t>ESFUERZOS FÍSICOS EXCESIVOS AL EMPUJAR OBJETOS O TIRAR DE ELLOS</t>
  </si>
  <si>
    <t>ESFUERZOS FÍSICOS EXCESIVOS AL LEVANTAR OBJETOS</t>
  </si>
  <si>
    <t>ESFUERZOS FÍSICOS EXCESIVOS AL MANEJAR O LANZAR OBJETOS</t>
  </si>
  <si>
    <t>FALSOS MOVIMIENTOS</t>
  </si>
  <si>
    <t>EXPOSICIÓN A, O CONTACTO CON, SUSTANCIAS NOCIVAS O RADIACIONES</t>
  </si>
  <si>
    <t>CONTACTO POR INHALACIÓN, POR INGESTIÓN O POR ABSORCIÓN CON SUSTANCIAS NOCIVAS</t>
  </si>
  <si>
    <t>EXPOSICIÓN A OTRAS RADIACIONES</t>
  </si>
  <si>
    <t>EXPOSICIÓN A, O CONTACTO CON, TEMPERATURAS EXTREMAS</t>
  </si>
  <si>
    <t>CONTACTO CON SUSTANCIAS U OBJETOS ARDIENTES</t>
  </si>
  <si>
    <t>EXPOSICIÓN AL CALOR (DE LA ATMÓSFERA O DEL AMBIENTE DE TRABAJO)</t>
  </si>
  <si>
    <t>OTRAS FORMAS DE ACCIDENTE NO CLASIFICADAS POR FALTA DE DATOS SUFICIENTES</t>
  </si>
  <si>
    <t>PISADAS SOBRE, CHOQUES CONTRA, O GOLPES POR OBJETOS, A EXCEPCIÓN DE CAÍDAS DE OBJETOS</t>
  </si>
  <si>
    <t>CHOQUE CONTRA OBJETOS MÓVILES</t>
  </si>
  <si>
    <t>CHOQUES CONTRA OBJETOS INMÓVILES (A EXCEPCIÓN DE CHOQUES DEBIDOS A UNA CAÍDA ANTERIOR)</t>
  </si>
  <si>
    <t>GOLPES POR OBJETOS MÓVILES (COMPRENDIDOS LOS FRAGMENTOS VOLANTES Y LAS PARTÍCULAS), A EXCEPCIÓN DE LOS GOLPES POR OBJETOS QUE CAEN</t>
  </si>
  <si>
    <t>PISADAS SOBRE OBJETOS</t>
  </si>
  <si>
    <t>PUNZO CORTANTES</t>
  </si>
  <si>
    <t>TIPO DE ACCIDENTE</t>
  </si>
  <si>
    <t>NOTIFICACIONES DE ACCIDENTES DE TRABAJO POR ACTIVIDAD ECONÓMICA, SEGÚN  TIPO DE  ACCIDENTE</t>
  </si>
  <si>
    <t>AGENTES NO CLASIFICADOS POR FALTA DE DATOS SUFICIENTES</t>
  </si>
  <si>
    <t>AMBIENTE DEL TRABAJO</t>
  </si>
  <si>
    <t>EXTERIOR</t>
  </si>
  <si>
    <t>INTERIOR</t>
  </si>
  <si>
    <t>MÁQUINAS</t>
  </si>
  <si>
    <t>MÁQUINAS PARA EL TRABAJO DEL METAL</t>
  </si>
  <si>
    <t>MÁQUINAS PARA EL TRABAJO EN LAS MINAS</t>
  </si>
  <si>
    <t>MÁQUINAS PARA TRABAJAR LA MADERA Y OTRAS MATERIAS SIMILARES</t>
  </si>
  <si>
    <t>MATERIALES, SUSTANCIAS Y RADIACIONES</t>
  </si>
  <si>
    <t>FRAGMENTOS VOLANTES</t>
  </si>
  <si>
    <t>OTROS MATERIALES Y SUSTANCIAS NO CLASIFICADOS BAJO OTROS EPÍGRAFES</t>
  </si>
  <si>
    <t>POLVOS, GASES, LÍQUIDOS Y PRODUCTOS QUÍMICOS, A EXCEPCIÓN DE LOS EXPLOSIVOS</t>
  </si>
  <si>
    <t>MEDIOS DE TRANSPORTE Y DE MANUTENCIÓN</t>
  </si>
  <si>
    <t>MEDIOS DE TRANSPORTE RODANTES, A EXCEPCIÓN DE LOS TRANSPORTES POR VÍA FÉRREA</t>
  </si>
  <si>
    <t>OTROS MEDIOS DE TRANSPORTE</t>
  </si>
  <si>
    <t>OTROS APARATOS</t>
  </si>
  <si>
    <t>ESCALERAS, RAMPAS MÓVILES</t>
  </si>
  <si>
    <t>HERRAMIENTAS ELÉCTRICAS MANUALES</t>
  </si>
  <si>
    <t>HERRAMIENTAS, IMPLEMENTOS Y UTENSILIOS, A EXCEPCIÓN DE LAS HERRAMIENTAS ELÉCTRICAS MANUALES</t>
  </si>
  <si>
    <t>OTROS APARATOS NO CLASIFICADOS BAJO OTROS EPÍGRAFES</t>
  </si>
  <si>
    <t>OTROS AGENTES NO CLASIFICADOS BAJO OTRAS DENOMINACIONES</t>
  </si>
  <si>
    <t>NOTIFICACIONES DE ACCIDENTES DE TRABAJO POR SEXO, SEGÚN  AGENTE CAUSANTE</t>
  </si>
  <si>
    <t>APARATO RESPIRATORIO EN GENERAL</t>
  </si>
  <si>
    <t>CARA (UBICACIÓN NO CLASIFICADA EN OTRAS DENOMINACIONES)</t>
  </si>
  <si>
    <t>HOMBRO (INCLUSIÓN DE CLAVÍCULAS, OMOPLATO Y AXILA)</t>
  </si>
  <si>
    <t>TRONCO, UBICACIONES MÚLTIPLES</t>
  </si>
  <si>
    <t>INTOXICACIONES</t>
  </si>
  <si>
    <t>TORCEDURAS Y ESGUINCES</t>
  </si>
  <si>
    <t>TIPO DE INCIDENTE</t>
  </si>
  <si>
    <t>TRABAJADORES AFECTADOS</t>
  </si>
  <si>
    <t>NOTIFICACIONES DE ENFERMEDADES OCUPACIONALES POR SEXO, SEGÚN CAUSA DE ENFERMEDAD</t>
  </si>
  <si>
    <t>CAUSA DE ENFERMEDAD</t>
  </si>
  <si>
    <t>NOTIFICACIONES DE ACCIDENTES DE TRABAJO MORTALES POR SEXO, SEGÚN TURNO</t>
  </si>
  <si>
    <t>DÍA (D)</t>
  </si>
  <si>
    <t>NOCHE (N)</t>
  </si>
  <si>
    <t>TARDE (T)</t>
  </si>
  <si>
    <t>NOTIFICACIONES DE ACCIDENTES DE TRABAJO NO MORTALES POR SEXO, SEGÚN TURNO</t>
  </si>
  <si>
    <t>MONTO DE LOS DAÑOS
( S/)</t>
  </si>
  <si>
    <t>NOTIFICACIONES DE ACCIDENTES DE TRABAJO POR SEXO, SEGÚN  PARTE DEL CUERPO AFECTADA</t>
  </si>
  <si>
    <t>PARTE DEL CUERPO AFECTADA</t>
  </si>
  <si>
    <t>SUBTERRÁNEOS</t>
  </si>
  <si>
    <t>APARATOS DE IZAR</t>
  </si>
  <si>
    <t>NOTIFICACIONES DE ACCIDENTES MORTALES POR ACTIVIDAD ECONÓMICA, SEGÚN TIPO DE ACCIDENTE</t>
  </si>
  <si>
    <t>ELABORADO :   OGETIC / OFICINA DE ESTADÍSTICA</t>
  </si>
  <si>
    <t>ANEXO N° 15</t>
  </si>
  <si>
    <t>PARCIAL TEMPORAL</t>
  </si>
  <si>
    <t>HERIDAS CONTUSAS (POR GOLPES O DE BORDES IRREGULAR)</t>
  </si>
  <si>
    <t>TURNO</t>
  </si>
  <si>
    <t>HORNOS, FOGONES, ESTUFAS</t>
  </si>
  <si>
    <t>HIPOACUSIA NEUROSENSORIAL, BILATERAL</t>
  </si>
  <si>
    <t>AGRICULT.,GANAD.,CAZA Y SILVIC.</t>
  </si>
  <si>
    <t>EXPLOTACIÓN DE MINAS Y CANTERAS</t>
  </si>
  <si>
    <t>SUMIN.,ELECTRICIDAD, GAS Y AGUA</t>
  </si>
  <si>
    <t>TRANSPORTES, ALMACENAM. Y COMUN.</t>
  </si>
  <si>
    <t>ACT. INMOBILIARIAS, EMP. Y ALQ.</t>
  </si>
  <si>
    <t>ADM.PÚBLICA, PLANES DE SEG.,SOC.</t>
  </si>
  <si>
    <t>OTRAS ACT.,SERV.COM.,SOC.Y PER.</t>
  </si>
  <si>
    <t>JULIO</t>
  </si>
  <si>
    <t>COMERCIO AL POR MAYOR Y AL POR MENOR; REPARACIÓN DE VEHÍCULOS AUTOMOTORES</t>
  </si>
  <si>
    <t>ESCORIACIONES</t>
  </si>
  <si>
    <t>ENFERMEDADES PROFESIONALES CAUSADAS POR AGENTES BIOLÓGICOS</t>
  </si>
  <si>
    <t>NOTIFICACIONES DE INCIDENTES PELIGROSOS, SEGÚN TIPO DE INCIDENTE, TRABAJADORES AFECTADOS Y MONTO DE DAÑOS</t>
  </si>
  <si>
    <t>NOTIFICACIONES DE ACCIDENTES DE TRABAJO POR SEXO, SEGÚN NATURALEZA DE LA LESIÓN</t>
  </si>
  <si>
    <t>AGOSTO</t>
  </si>
  <si>
    <t>SETIEMBRE</t>
  </si>
  <si>
    <t>ACCIDENTES
MORTALES</t>
  </si>
  <si>
    <t>OCTUBRE</t>
  </si>
  <si>
    <t>DICIEMBRE</t>
  </si>
  <si>
    <t>NOVIEMBRE</t>
  </si>
  <si>
    <t>FUENTE         :   MINISTERIO DE TRABAJO Y PROMOCIÓN DEL EMPLEO - SISTEMA DE ACCIDENTES DE TRABAJO - SAT</t>
  </si>
  <si>
    <t>FUENTE            :   MINISTERIO DE TRABAJO Y PROMOCIÓN DEL EMPLEO - SISTEMA DE ACCIDENTES DE TRABAJO - SAT</t>
  </si>
  <si>
    <t>FUENTE           :   MINISTERIO DE TRABAJO Y PROMOCIÓN DEL EMPLEO - SISTEMA DE ACCIDENTES DE TRABAJO - SAT</t>
  </si>
  <si>
    <t>FUENTE          :   MINISTERIO DE TRABAJO Y PROMOCIÓN DEL EMPLEO - SISTEMA DE ACCIDENTES DE TRABAJO - SAT</t>
  </si>
  <si>
    <t>NOTA              :   No incluye Accidentes Mortales</t>
  </si>
  <si>
    <t>NOTA                 :   No incluye Accidentes Mortales</t>
  </si>
  <si>
    <t>NOTA                  :   No incluye Accidentes Mortales</t>
  </si>
  <si>
    <r>
      <rPr>
        <b/>
        <sz val="10"/>
        <rFont val="Omnes Medium"/>
      </rPr>
      <t xml:space="preserve">                                                                                      </t>
    </r>
    <r>
      <rPr>
        <b/>
        <u/>
        <sz val="10"/>
        <rFont val="Omnes Medium"/>
      </rPr>
      <t>ACTIVIDAD ECONÓMICA</t>
    </r>
  </si>
  <si>
    <t>NOTA               :   No incluye Accidentes Mortales</t>
  </si>
  <si>
    <t>FUENTE               :   MINISTERIO DE TRABAJO Y PROMOCIÓN DEL EMPLEO - SISTEMA DE ACCIDENTES DE TRABAJO - SAT</t>
  </si>
  <si>
    <t>PUNO</t>
  </si>
  <si>
    <t>TRABAJADOR INDEPENDIENTE</t>
  </si>
  <si>
    <t>INCENDIOS</t>
  </si>
  <si>
    <t>MOQUEGUA</t>
  </si>
  <si>
    <t>PASCO</t>
  </si>
  <si>
    <t>PIURA</t>
  </si>
  <si>
    <t>TACNA</t>
  </si>
  <si>
    <t>UCAYALI</t>
  </si>
  <si>
    <t>TUMBES</t>
  </si>
  <si>
    <t>CONTACTO CON SUSTANCIAS U OBJETOS MUY FRÍOS</t>
  </si>
  <si>
    <t>OTRAS MÁQUINAS NO CLASIFICADAS BAJO OTROS EPÍGRAFES</t>
  </si>
  <si>
    <t>Total</t>
  </si>
  <si>
    <t>ANEXO N° 12</t>
  </si>
  <si>
    <t xml:space="preserve"> ANEXO N° 13</t>
  </si>
  <si>
    <t>ANEXO N° 17</t>
  </si>
  <si>
    <t>TIPO DE NOTIFICACIONES, SEGÚN REGIÓN (SEDE DE LA EMPRESA)</t>
  </si>
  <si>
    <t>TIPO DE NOTIFICACIONES, SEGÚN REGIÓN (LUGAR DE OCURRENCIA)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</si>
  <si>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</si>
  <si>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</si>
  <si>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</si>
  <si>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</si>
  <si>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</si>
  <si>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</si>
  <si>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</si>
  <si>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</si>
  <si>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</si>
  <si>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</si>
  <si>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</si>
  <si>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</si>
  <si>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</si>
  <si>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</si>
  <si>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</si>
  <si>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AMAZONAS</t>
  </si>
  <si>
    <t>INSTALACIONES ELÉCTRICAS,INCLUIDOS LOS MOTORES ELÉCTRICOS PERO CON EXCLUSIÓN DE LAS HERRAMIENTAS ELÉCTRICAS MANUALES</t>
  </si>
  <si>
    <t>RECIPIENTES DE PRESIÓN</t>
  </si>
  <si>
    <t>MADRE DE DIOS</t>
  </si>
  <si>
    <t>SAN MARTIN</t>
  </si>
  <si>
    <t>EXPOSICIÓN A RADIACIONES IONIZANTES</t>
  </si>
  <si>
    <t>GENERADORES DE ENERGÍA, EXCEPTO MOTORES ELÉCTRICOS</t>
  </si>
  <si>
    <t>CHOQUE DE VEHÍCULOS DE TRABAJO</t>
  </si>
  <si>
    <t>2025</t>
  </si>
  <si>
    <t>MÁQUINAS AGRÍCOLAS</t>
  </si>
  <si>
    <t>APARATO DIGESTIVO EN GENERAL</t>
  </si>
  <si>
    <t>RADIACIONES</t>
  </si>
  <si>
    <t>MEDIOS DE TRANSPORTE ACUÁTICO</t>
  </si>
  <si>
    <t>ÓRGANO, APARATO O SISTEMA AFECTADO POR SUSTANCIAS QUÍMICAS</t>
  </si>
  <si>
    <t>UBICACIONES MÚLTIPLES, COMPROMISO DE DOS O MAS ZONAS AFECTADAS</t>
  </si>
  <si>
    <t>ASFIXIA</t>
  </si>
  <si>
    <t>EFECTOS DE LAS RADIACIONES</t>
  </si>
  <si>
    <t>DERRUMBES (ZANJAS, TALUDES, CALZADURAS,EXCAVACIONES,DE TERRENOS EN GENERAL, ETC)</t>
  </si>
  <si>
    <t>DESPLOMES ESTRUCTURAS, INSTALACIONES, PRODUCTOS ALMACENADOS</t>
  </si>
  <si>
    <t>ENFERMEDADES PROFESIONALES CAUSADAS POR AGENTES FÍSICOS</t>
  </si>
  <si>
    <t>EFECTOS DEL RUIDO SOBRE EL OÍDO INTERNO</t>
  </si>
  <si>
    <t>MARZO  2025</t>
  </si>
  <si>
    <t>MARZO 2025</t>
  </si>
  <si>
    <t>EXPLOSIVOS</t>
  </si>
  <si>
    <t>OTROS (ESPECIFICAR)</t>
  </si>
  <si>
    <t>SISTEMA ENDOCRINO EN GENERAL</t>
  </si>
  <si>
    <t>HERIDA DE BALA</t>
  </si>
  <si>
    <t>GANGRENAS</t>
  </si>
  <si>
    <t>SISTEMAS DE TRANSMISIÓN</t>
  </si>
  <si>
    <t>CAÍDAS DE CARGAS IZADAS (CONTENEDORES, PAQUETES DESCARGAS, ETC)</t>
  </si>
  <si>
    <t>DERRAME, ESCAPES, FUGAS DE MATERIALES PELIGROSOS (Corrrosivos, Reactivos, Explosivos, Tóxicos, Inflamable, Biológicos patógenos)</t>
  </si>
  <si>
    <t>CONTUSIÓN DEL MUSLO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</si>
</sst>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_(* #\ ##0_);_(* \(#\ ##0\);_(* &quot;-&quot;_);_(@_)"/>
    <numFmt numFmtId="168" formatCode="_-* #\ ###\ ##0.00_-;\-* #\ ##0.00_-;_-* &quot;-&quot;??_-;_-@_-"/>
  </numFmts>
  <fonts count="107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6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7"/>
      <color theme="0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Helvetica Condensed"/>
      <family val="2"/>
    </font>
    <font>
      <b/>
      <sz val="8"/>
      <name val="Helvetica Condensed"/>
      <family val="2"/>
    </font>
    <font>
      <b/>
      <sz val="11"/>
      <name val="Helvetica Condensed"/>
      <family val="2"/>
    </font>
    <font>
      <sz val="12"/>
      <name val="Helvetica Condensed"/>
      <family val="2"/>
    </font>
    <font>
      <b/>
      <sz val="12"/>
      <name val="Helvetica Condensed"/>
      <family val="2"/>
    </font>
    <font>
      <b/>
      <sz val="10"/>
      <name val="Helvetica Condensed"/>
      <family val="2"/>
    </font>
    <font>
      <sz val="10"/>
      <name val="Helvetica Condensed"/>
      <family val="2"/>
    </font>
    <font>
      <sz val="10"/>
      <name val="Helvetica Condensed"/>
      <family val="2"/>
    </font>
    <font>
      <sz val="8"/>
      <name val="Helvetica Condensed"/>
      <family val="2"/>
    </font>
    <font>
      <b/>
      <sz val="12"/>
      <name val="Helvetica Condensed"/>
      <family val="2"/>
    </font>
    <font>
      <sz val="12"/>
      <name val="Helvetica Condensed"/>
      <family val="2"/>
    </font>
    <font>
      <sz val="10"/>
      <name val="Arial"/>
      <family val="2"/>
    </font>
    <font>
      <sz val="11"/>
      <name val="Calibri"/>
      <family val="2"/>
    </font>
    <font>
      <sz val="8"/>
      <name val="Omnes Medium"/>
      <family val="3"/>
    </font>
    <font>
      <b/>
      <sz val="7"/>
      <color indexed="8"/>
      <name val="Omnes Medium"/>
      <family val="3"/>
    </font>
    <font>
      <b/>
      <sz val="7"/>
      <name val="Omnes Medium"/>
      <family val="3"/>
    </font>
    <font>
      <sz val="7"/>
      <name val="Omnes Medium"/>
      <family val="3"/>
    </font>
    <font>
      <sz val="5"/>
      <name val="Omnes Medium"/>
      <family val="3"/>
    </font>
    <font>
      <b/>
      <sz val="7"/>
      <color theme="0"/>
      <name val="Omnes Medium"/>
      <family val="3"/>
    </font>
    <font>
      <b/>
      <sz val="6"/>
      <color theme="0"/>
      <name val="Omnes Medium"/>
      <family val="3"/>
    </font>
    <font>
      <b/>
      <sz val="8"/>
      <name val="Omnes Medium"/>
      <family val="3"/>
    </font>
    <font>
      <b/>
      <sz val="6"/>
      <name val="Omnes Medium"/>
      <family val="3"/>
    </font>
    <font>
      <sz val="11"/>
      <name val="Calibri"/>
      <family val="2"/>
    </font>
    <font>
      <sz val="11"/>
      <name val="Omnes Medium"/>
      <family val="3"/>
    </font>
    <font>
      <b/>
      <sz val="11"/>
      <name val="Omnes Medium"/>
      <family val="3"/>
    </font>
    <font>
      <sz val="7"/>
      <color indexed="8"/>
      <name val="Omnes Medium"/>
      <family val="3"/>
    </font>
    <font>
      <sz val="6"/>
      <name val="Omnes Medium"/>
      <family val="3"/>
    </font>
    <font>
      <b/>
      <sz val="14"/>
      <name val="Omnes Medium"/>
      <family val="3"/>
    </font>
    <font>
      <sz val="10"/>
      <name val="Omnes Medium"/>
      <family val="3"/>
    </font>
    <font>
      <b/>
      <sz val="10"/>
      <name val="Omnes Medium"/>
      <family val="3"/>
    </font>
    <font>
      <b/>
      <sz val="12"/>
      <name val="Omnes Medium"/>
      <family val="3"/>
    </font>
    <font>
      <b/>
      <sz val="11"/>
      <color theme="0"/>
      <name val="Omnes Medium"/>
      <family val="3"/>
    </font>
    <font>
      <sz val="11"/>
      <color indexed="8"/>
      <name val="Omnes Medium"/>
      <family val="3"/>
    </font>
    <font>
      <sz val="12"/>
      <name val="Omnes Medium"/>
      <family val="3"/>
    </font>
    <font>
      <b/>
      <sz val="7"/>
      <color theme="1"/>
      <name val="Omnes Medium"/>
      <family val="3"/>
    </font>
    <font>
      <b/>
      <u/>
      <sz val="10"/>
      <name val="Omnes Medium"/>
      <family val="3"/>
    </font>
    <font>
      <sz val="9"/>
      <name val="Omnes Medium"/>
      <family val="3"/>
    </font>
    <font>
      <sz val="10"/>
      <color rgb="FFFF0000"/>
      <name val="Omnes Medium"/>
      <family val="3"/>
    </font>
    <font>
      <b/>
      <sz val="8"/>
      <color indexed="8"/>
      <name val="Omnes Medium"/>
      <family val="3"/>
    </font>
    <font>
      <sz val="8"/>
      <color indexed="8"/>
      <name val="Omnes Medium"/>
      <family val="3"/>
    </font>
    <font>
      <b/>
      <u/>
      <sz val="7"/>
      <name val="Omnes Medium"/>
      <family val="3"/>
    </font>
    <font>
      <sz val="5.5"/>
      <name val="Omnes Medium"/>
      <family val="3"/>
    </font>
    <font>
      <b/>
      <sz val="8"/>
      <color theme="0"/>
      <name val="Omnes Medium"/>
      <family val="3"/>
    </font>
    <font>
      <sz val="14"/>
      <name val="Omnes Medium"/>
      <family val="3"/>
    </font>
    <font>
      <sz val="7"/>
      <color indexed="64"/>
      <name val="Omnes Medium"/>
      <family val="3"/>
    </font>
    <font>
      <b/>
      <sz val="7.5"/>
      <name val="Omnes Medium"/>
      <family val="3"/>
    </font>
    <font>
      <b/>
      <sz val="11"/>
      <name val="Omnes"/>
      <family val="3"/>
    </font>
    <font>
      <sz val="10"/>
      <name val="Omnes"/>
      <family val="3"/>
    </font>
    <font>
      <b/>
      <sz val="7"/>
      <color theme="0"/>
      <name val="Omnes"/>
      <family val="3"/>
    </font>
    <font>
      <b/>
      <sz val="7"/>
      <color theme="1"/>
      <name val="Omnes"/>
      <family val="3"/>
    </font>
    <font>
      <sz val="7"/>
      <name val="Omnes"/>
      <family val="3"/>
    </font>
    <font>
      <b/>
      <u/>
      <sz val="7"/>
      <name val="Omnes"/>
      <family val="3"/>
    </font>
    <font>
      <sz val="6"/>
      <name val="Omnes"/>
      <family val="3"/>
    </font>
    <font>
      <sz val="5.5"/>
      <name val="Omnes"/>
      <family val="3"/>
    </font>
    <font>
      <b/>
      <sz val="8"/>
      <name val="Omnes"/>
      <family val="3"/>
    </font>
    <font>
      <sz val="7.5"/>
      <name val="Omnes"/>
      <family val="3"/>
    </font>
    <font>
      <b/>
      <sz val="11"/>
      <color indexed="8"/>
      <name val="Omnes Medium"/>
      <family val="3"/>
    </font>
    <font>
      <b/>
      <sz val="9"/>
      <color theme="0"/>
      <name val="Omnes Medium"/>
      <family val="3"/>
    </font>
    <font>
      <sz val="11"/>
      <name val="Calibri"/>
      <family val="2"/>
    </font>
    <font>
      <b/>
      <sz val="11"/>
      <name val="Calibri"/>
      <family val="2"/>
    </font>
    <font>
      <b/>
      <sz val="10"/>
      <name val="Omnes"/>
      <family val="3"/>
    </font>
    <font>
      <b/>
      <sz val="10"/>
      <name val="Omnes Medium"/>
    </font>
    <font>
      <b/>
      <u/>
      <sz val="10"/>
      <name val="Omnes Medium"/>
    </font>
    <font>
      <b/>
      <sz val="10"/>
      <name val="Omnes"/>
    </font>
    <font>
      <b/>
      <sz val="9"/>
      <name val="Omnes"/>
    </font>
    <font>
      <sz val="9"/>
      <name val="Omnes"/>
    </font>
    <font>
      <sz val="10"/>
      <name val="Omnes"/>
    </font>
    <font>
      <b/>
      <sz val="7"/>
      <color indexed="8"/>
      <name val="Omnes Medium"/>
    </font>
    <font>
      <b/>
      <sz val="8"/>
      <color theme="0"/>
      <name val="Omnes Medium"/>
    </font>
    <font>
      <sz val="8"/>
      <color indexed="8"/>
      <name val="Omnes Medium"/>
    </font>
    <font>
      <sz val="8"/>
      <name val="Omnes Medium"/>
    </font>
    <font>
      <b/>
      <sz val="8"/>
      <color indexed="8"/>
      <name val="Omnes Medium"/>
    </font>
    <font>
      <sz val="10"/>
      <color theme="0"/>
      <name val="Helvetica Condensed"/>
      <family val="2"/>
    </font>
    <font>
      <b/>
      <sz val="12"/>
      <color theme="1"/>
      <name val="Helvetica Condensed"/>
      <family val="2"/>
    </font>
    <font>
      <sz val="8"/>
      <color theme="1"/>
      <name val="Helvetica Condensed"/>
      <family val="2"/>
    </font>
    <font>
      <sz val="10"/>
      <color theme="1"/>
      <name val="Helvetica Condensed"/>
      <family val="2"/>
    </font>
    <font>
      <sz val="7"/>
      <color indexed="8"/>
      <name val="Omnes Medium"/>
    </font>
    <font>
      <sz val="7"/>
      <name val="Omnes Medium"/>
    </font>
    <font>
      <b/>
      <sz val="8"/>
      <name val="Omnes Medium"/>
    </font>
    <font>
      <b/>
      <sz val="7"/>
      <name val="Omnes Medium"/>
    </font>
    <font>
      <b/>
      <sz val="8"/>
      <color theme="0"/>
      <name val="Omnes"/>
    </font>
    <font>
      <sz val="8"/>
      <color theme="0"/>
      <name val="Omnes"/>
    </font>
    <font>
      <b/>
      <sz val="10"/>
      <color theme="0"/>
      <name val="Helvetica Condensed"/>
      <family val="2"/>
    </font>
    <font>
      <sz val="8"/>
      <color theme="0"/>
      <name val="Helvetica Condensed"/>
      <family val="2"/>
    </font>
    <font>
      <sz val="7"/>
      <color theme="0"/>
      <name val="Omnes Medium"/>
      <family val="3"/>
    </font>
    <font>
      <sz val="12"/>
      <color theme="0"/>
      <name val="Helvetica Condensed"/>
      <family val="2"/>
    </font>
    <font>
      <sz val="10"/>
      <color theme="0"/>
      <name val="Omnes Medium"/>
      <family val="3"/>
    </font>
    <font>
      <b/>
      <sz val="12"/>
      <color theme="0"/>
      <name val="Omnes Medium"/>
      <family val="3"/>
    </font>
    <font>
      <sz val="12"/>
      <color theme="0"/>
      <name val="Omnes Medium"/>
      <family val="3"/>
    </font>
    <font>
      <b/>
      <sz val="10"/>
      <color theme="0"/>
      <name val="Omnes Medium"/>
      <family val="3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3">
    <xf numFmtId="0" fontId="0" fillId="0" borderId="0"/>
    <xf numFmtId="9" fontId="7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43" fontId="28" fillId="0" borderId="0" applyFont="0" applyFill="0" applyBorder="0" applyAlignment="0" applyProtection="0"/>
    <xf numFmtId="0" fontId="29" fillId="0" borderId="0"/>
    <xf numFmtId="0" fontId="39" fillId="0" borderId="0"/>
    <xf numFmtId="0" fontId="75" fillId="0" borderId="0"/>
  </cellStyleXfs>
  <cellXfs count="35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left" vertical="top"/>
    </xf>
    <xf numFmtId="10" fontId="0" fillId="0" borderId="0" xfId="1" applyNumberFormat="1" applyFont="1" applyFill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3" fontId="5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vertical="top"/>
    </xf>
    <xf numFmtId="164" fontId="0" fillId="0" borderId="0" xfId="0" applyNumberFormat="1" applyAlignment="1">
      <alignment vertical="center"/>
    </xf>
    <xf numFmtId="3" fontId="5" fillId="0" borderId="0" xfId="0" applyNumberFormat="1" applyFont="1" applyAlignment="1">
      <alignment horizontal="left" vertical="top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 indent="1"/>
    </xf>
    <xf numFmtId="49" fontId="13" fillId="2" borderId="6" xfId="0" applyNumberFormat="1" applyFont="1" applyFill="1" applyBorder="1" applyAlignment="1">
      <alignment horizontal="left" vertical="center" wrapText="1" indent="1"/>
    </xf>
    <xf numFmtId="164" fontId="14" fillId="0" borderId="0" xfId="2" applyNumberFormat="1" applyFont="1" applyAlignment="1">
      <alignment horizontal="right" vertical="center" wrapText="1" indent="1"/>
    </xf>
    <xf numFmtId="164" fontId="14" fillId="2" borderId="0" xfId="2" applyNumberFormat="1" applyFont="1" applyFill="1" applyAlignment="1">
      <alignment horizontal="right" vertical="center" wrapText="1" indent="1"/>
    </xf>
    <xf numFmtId="164" fontId="15" fillId="3" borderId="9" xfId="2" applyNumberFormat="1" applyFont="1" applyFill="1" applyBorder="1" applyAlignment="1">
      <alignment horizontal="right" vertical="center" wrapText="1" indent="1"/>
    </xf>
    <xf numFmtId="164" fontId="15" fillId="3" borderId="4" xfId="2" applyNumberFormat="1" applyFont="1" applyFill="1" applyBorder="1" applyAlignment="1">
      <alignment horizontal="right" vertical="center" wrapText="1" indent="1"/>
    </xf>
    <xf numFmtId="0" fontId="12" fillId="3" borderId="8" xfId="0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left" vertical="center" wrapText="1" indent="1"/>
    </xf>
    <xf numFmtId="0" fontId="15" fillId="3" borderId="1" xfId="0" applyFont="1" applyFill="1" applyBorder="1" applyAlignment="1">
      <alignment horizontal="center" vertical="center"/>
    </xf>
    <xf numFmtId="164" fontId="15" fillId="3" borderId="1" xfId="2" applyNumberFormat="1" applyFont="1" applyFill="1" applyBorder="1" applyAlignment="1">
      <alignment horizontal="right" vertical="center" wrapText="1" indent="1"/>
    </xf>
    <xf numFmtId="164" fontId="16" fillId="0" borderId="10" xfId="2" applyNumberFormat="1" applyFont="1" applyBorder="1" applyAlignment="1">
      <alignment horizontal="right" vertical="center" wrapText="1" indent="1"/>
    </xf>
    <xf numFmtId="164" fontId="16" fillId="2" borderId="2" xfId="2" applyNumberFormat="1" applyFont="1" applyFill="1" applyBorder="1" applyAlignment="1">
      <alignment horizontal="right" vertical="center" wrapText="1" indent="1"/>
    </xf>
    <xf numFmtId="164" fontId="16" fillId="0" borderId="2" xfId="2" applyNumberFormat="1" applyFont="1" applyBorder="1" applyAlignment="1">
      <alignment horizontal="right" vertical="center" wrapText="1" indent="1"/>
    </xf>
    <xf numFmtId="164" fontId="14" fillId="0" borderId="5" xfId="2" applyNumberFormat="1" applyFont="1" applyBorder="1" applyAlignment="1">
      <alignment horizontal="right" vertical="center" wrapText="1" indent="1"/>
    </xf>
    <xf numFmtId="164" fontId="14" fillId="0" borderId="11" xfId="2" applyNumberFormat="1" applyFont="1" applyBorder="1" applyAlignment="1">
      <alignment horizontal="right" vertical="center" wrapText="1" indent="1"/>
    </xf>
    <xf numFmtId="164" fontId="14" fillId="2" borderId="6" xfId="2" applyNumberFormat="1" applyFont="1" applyFill="1" applyBorder="1" applyAlignment="1">
      <alignment horizontal="right" vertical="center" wrapText="1" indent="1"/>
    </xf>
    <xf numFmtId="164" fontId="14" fillId="0" borderId="6" xfId="2" applyNumberFormat="1" applyFont="1" applyBorder="1" applyAlignment="1">
      <alignment horizontal="right" vertical="center" wrapText="1" indent="1"/>
    </xf>
    <xf numFmtId="16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10" fontId="20" fillId="0" borderId="0" xfId="1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9" fontId="22" fillId="0" borderId="0" xfId="0" quotePrefix="1" applyNumberFormat="1" applyFont="1" applyAlignment="1">
      <alignment horizontal="center" vertical="center" wrapText="1"/>
    </xf>
    <xf numFmtId="49" fontId="18" fillId="0" borderId="0" xfId="7" applyNumberFormat="1" applyFont="1" applyAlignment="1">
      <alignment vertical="center" wrapText="1"/>
    </xf>
    <xf numFmtId="164" fontId="37" fillId="0" borderId="0" xfId="0" applyNumberFormat="1" applyFont="1" applyAlignment="1">
      <alignment vertical="center"/>
    </xf>
    <xf numFmtId="164" fontId="32" fillId="0" borderId="0" xfId="0" applyNumberFormat="1" applyFont="1" applyAlignment="1">
      <alignment vertical="center"/>
    </xf>
    <xf numFmtId="164" fontId="38" fillId="0" borderId="0" xfId="0" applyNumberFormat="1" applyFont="1" applyAlignment="1">
      <alignment vertical="center"/>
    </xf>
    <xf numFmtId="0" fontId="34" fillId="4" borderId="0" xfId="10" applyFont="1" applyFill="1" applyAlignment="1">
      <alignment horizontal="left" vertical="center" indent="1"/>
    </xf>
    <xf numFmtId="0" fontId="35" fillId="6" borderId="0" xfId="0" applyFont="1" applyFill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164" fontId="35" fillId="5" borderId="0" xfId="0" applyNumberFormat="1" applyFont="1" applyFill="1" applyAlignment="1">
      <alignment horizontal="center" vertical="center"/>
    </xf>
    <xf numFmtId="0" fontId="35" fillId="6" borderId="14" xfId="0" applyFont="1" applyFill="1" applyBorder="1" applyAlignment="1">
      <alignment horizontal="center" vertical="center" wrapText="1"/>
    </xf>
    <xf numFmtId="164" fontId="44" fillId="0" borderId="0" xfId="0" applyNumberFormat="1" applyFont="1" applyAlignment="1">
      <alignment vertical="center"/>
    </xf>
    <xf numFmtId="164" fontId="45" fillId="0" borderId="0" xfId="0" applyNumberFormat="1" applyFont="1" applyAlignment="1">
      <alignment vertical="center"/>
    </xf>
    <xf numFmtId="164" fontId="46" fillId="0" borderId="0" xfId="0" applyNumberFormat="1" applyFont="1" applyAlignment="1">
      <alignment vertical="center"/>
    </xf>
    <xf numFmtId="164" fontId="44" fillId="0" borderId="0" xfId="0" applyNumberFormat="1" applyFont="1" applyAlignment="1">
      <alignment vertical="center" wrapText="1"/>
    </xf>
    <xf numFmtId="164" fontId="45" fillId="0" borderId="0" xfId="0" applyNumberFormat="1" applyFont="1" applyAlignment="1">
      <alignment horizontal="left" vertical="center" indent="1"/>
    </xf>
    <xf numFmtId="0" fontId="44" fillId="0" borderId="0" xfId="0" applyFont="1" applyAlignment="1">
      <alignment vertical="center" wrapText="1"/>
    </xf>
    <xf numFmtId="0" fontId="37" fillId="0" borderId="0" xfId="0" applyFont="1" applyAlignment="1">
      <alignment vertical="center"/>
    </xf>
    <xf numFmtId="164" fontId="42" fillId="0" borderId="0" xfId="2" applyNumberFormat="1" applyFont="1" applyAlignment="1">
      <alignment horizontal="right" vertical="center" wrapText="1" indent="4"/>
    </xf>
    <xf numFmtId="164" fontId="33" fillId="4" borderId="0" xfId="0" applyNumberFormat="1" applyFont="1" applyFill="1" applyAlignment="1">
      <alignment horizontal="left" vertical="center" indent="1"/>
    </xf>
    <xf numFmtId="0" fontId="45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49" fontId="40" fillId="4" borderId="0" xfId="0" applyNumberFormat="1" applyFont="1" applyFill="1" applyAlignment="1">
      <alignment horizontal="left" vertical="center" wrapText="1" indent="1"/>
    </xf>
    <xf numFmtId="0" fontId="52" fillId="0" borderId="0" xfId="0" applyFont="1" applyAlignment="1">
      <alignment horizontal="center" wrapText="1"/>
    </xf>
    <xf numFmtId="0" fontId="52" fillId="0" borderId="0" xfId="0" applyFont="1" applyAlignment="1">
      <alignment horizontal="center" vertical="center" wrapText="1"/>
    </xf>
    <xf numFmtId="164" fontId="45" fillId="0" borderId="0" xfId="0" applyNumberFormat="1" applyFont="1"/>
    <xf numFmtId="164" fontId="53" fillId="0" borderId="0" xfId="7" applyNumberFormat="1" applyFont="1" applyAlignment="1">
      <alignment horizontal="center" vertical="center"/>
    </xf>
    <xf numFmtId="164" fontId="53" fillId="0" borderId="0" xfId="7" applyNumberFormat="1" applyFont="1" applyAlignment="1">
      <alignment vertical="center"/>
    </xf>
    <xf numFmtId="0" fontId="35" fillId="6" borderId="12" xfId="0" applyFont="1" applyFill="1" applyBorder="1" applyAlignment="1">
      <alignment horizontal="center" vertical="center" wrapText="1"/>
    </xf>
    <xf numFmtId="0" fontId="48" fillId="6" borderId="15" xfId="0" applyFont="1" applyFill="1" applyBorder="1" applyAlignment="1">
      <alignment horizontal="center" vertical="center" wrapText="1"/>
    </xf>
    <xf numFmtId="164" fontId="35" fillId="6" borderId="12" xfId="0" applyNumberFormat="1" applyFont="1" applyFill="1" applyBorder="1" applyAlignment="1">
      <alignment horizontal="center" vertical="center"/>
    </xf>
    <xf numFmtId="0" fontId="51" fillId="4" borderId="0" xfId="0" applyFont="1" applyFill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164" fontId="35" fillId="5" borderId="0" xfId="2" applyNumberFormat="1" applyFont="1" applyFill="1" applyAlignment="1">
      <alignment horizontal="center" vertical="center" wrapText="1"/>
    </xf>
    <xf numFmtId="164" fontId="31" fillId="0" borderId="0" xfId="2" applyNumberFormat="1" applyFont="1" applyAlignment="1">
      <alignment horizontal="right" vertical="center" wrapText="1" indent="2"/>
    </xf>
    <xf numFmtId="164" fontId="42" fillId="0" borderId="0" xfId="2" applyNumberFormat="1" applyFont="1" applyAlignment="1">
      <alignment horizontal="right" vertical="center" wrapText="1" indent="2"/>
    </xf>
    <xf numFmtId="0" fontId="35" fillId="6" borderId="20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49" fontId="33" fillId="4" borderId="0" xfId="0" applyNumberFormat="1" applyFont="1" applyFill="1" applyAlignment="1">
      <alignment horizontal="left" vertical="center" wrapText="1" indent="1"/>
    </xf>
    <xf numFmtId="0" fontId="37" fillId="0" borderId="0" xfId="0" applyFont="1"/>
    <xf numFmtId="164" fontId="33" fillId="0" borderId="0" xfId="0" applyNumberFormat="1" applyFont="1" applyAlignment="1">
      <alignment vertical="center"/>
    </xf>
    <xf numFmtId="9" fontId="45" fillId="0" borderId="0" xfId="1" applyFont="1" applyBorder="1" applyAlignment="1">
      <alignment vertical="center"/>
    </xf>
    <xf numFmtId="164" fontId="32" fillId="4" borderId="0" xfId="0" applyNumberFormat="1" applyFont="1" applyFill="1" applyAlignment="1">
      <alignment horizontal="left" vertical="center" indent="1"/>
    </xf>
    <xf numFmtId="166" fontId="32" fillId="0" borderId="0" xfId="0" applyNumberFormat="1" applyFont="1" applyAlignment="1">
      <alignment horizontal="right" vertical="center" wrapText="1" indent="3"/>
    </xf>
    <xf numFmtId="166" fontId="33" fillId="0" borderId="0" xfId="0" applyNumberFormat="1" applyFont="1" applyAlignment="1">
      <alignment horizontal="right" vertical="center" wrapText="1" indent="3"/>
    </xf>
    <xf numFmtId="166" fontId="33" fillId="0" borderId="0" xfId="0" applyNumberFormat="1" applyFont="1" applyAlignment="1">
      <alignment vertical="center"/>
    </xf>
    <xf numFmtId="166" fontId="35" fillId="5" borderId="0" xfId="0" applyNumberFormat="1" applyFont="1" applyFill="1" applyAlignment="1">
      <alignment horizontal="right" vertical="center" wrapText="1" indent="3"/>
    </xf>
    <xf numFmtId="164" fontId="54" fillId="0" borderId="0" xfId="0" applyNumberFormat="1" applyFont="1" applyAlignment="1">
      <alignment vertical="center"/>
    </xf>
    <xf numFmtId="4" fontId="45" fillId="0" borderId="0" xfId="0" applyNumberFormat="1" applyFont="1" applyAlignment="1">
      <alignment vertical="center"/>
    </xf>
    <xf numFmtId="164" fontId="55" fillId="0" borderId="0" xfId="2" applyNumberFormat="1" applyFont="1" applyAlignment="1">
      <alignment horizontal="right" vertical="center" wrapText="1" indent="1"/>
    </xf>
    <xf numFmtId="0" fontId="57" fillId="0" borderId="0" xfId="0" applyFont="1" applyAlignment="1">
      <alignment horizontal="center" vertical="center" wrapText="1"/>
    </xf>
    <xf numFmtId="164" fontId="30" fillId="0" borderId="0" xfId="0" applyNumberFormat="1" applyFont="1" applyAlignment="1">
      <alignment horizontal="left" vertical="center" wrapText="1" indent="4"/>
    </xf>
    <xf numFmtId="164" fontId="30" fillId="0" borderId="0" xfId="0" applyNumberFormat="1" applyFont="1" applyAlignment="1">
      <alignment vertical="center"/>
    </xf>
    <xf numFmtId="164" fontId="58" fillId="0" borderId="0" xfId="0" applyNumberFormat="1" applyFont="1" applyAlignment="1">
      <alignment horizontal="left" vertical="center" wrapText="1" indent="1"/>
    </xf>
    <xf numFmtId="49" fontId="43" fillId="0" borderId="0" xfId="0" applyNumberFormat="1" applyFont="1" applyAlignment="1">
      <alignment horizontal="left" wrapText="1" indent="9"/>
    </xf>
    <xf numFmtId="164" fontId="43" fillId="0" borderId="0" xfId="0" applyNumberFormat="1" applyFont="1"/>
    <xf numFmtId="49" fontId="43" fillId="0" borderId="0" xfId="0" applyNumberFormat="1" applyFont="1" applyAlignment="1">
      <alignment horizontal="left" vertical="center" wrapText="1" indent="9"/>
    </xf>
    <xf numFmtId="164" fontId="43" fillId="0" borderId="0" xfId="0" applyNumberFormat="1" applyFont="1" applyAlignment="1">
      <alignment vertical="center"/>
    </xf>
    <xf numFmtId="164" fontId="56" fillId="0" borderId="0" xfId="2" applyNumberFormat="1" applyFont="1" applyAlignment="1">
      <alignment horizontal="right" vertical="center" wrapText="1" indent="1"/>
    </xf>
    <xf numFmtId="164" fontId="59" fillId="5" borderId="0" xfId="2" applyNumberFormat="1" applyFont="1" applyFill="1" applyAlignment="1">
      <alignment horizontal="right" vertical="center" wrapText="1" indent="1"/>
    </xf>
    <xf numFmtId="164" fontId="59" fillId="5" borderId="0" xfId="2" applyNumberFormat="1" applyFont="1" applyFill="1" applyAlignment="1">
      <alignment horizontal="right" vertical="center" wrapText="1" indent="2"/>
    </xf>
    <xf numFmtId="0" fontId="33" fillId="4" borderId="0" xfId="0" applyFont="1" applyFill="1" applyAlignment="1">
      <alignment horizontal="left" vertical="center" wrapText="1" indent="1"/>
    </xf>
    <xf numFmtId="0" fontId="60" fillId="0" borderId="0" xfId="8" applyFont="1" applyAlignment="1">
      <alignment vertical="center"/>
    </xf>
    <xf numFmtId="0" fontId="45" fillId="0" borderId="0" xfId="8" applyFont="1" applyAlignment="1">
      <alignment vertical="center"/>
    </xf>
    <xf numFmtId="0" fontId="47" fillId="0" borderId="0" xfId="8" applyFont="1" applyAlignment="1">
      <alignment vertical="center"/>
    </xf>
    <xf numFmtId="49" fontId="41" fillId="0" borderId="0" xfId="8" quotePrefix="1" applyNumberFormat="1" applyFont="1" applyAlignment="1">
      <alignment horizontal="center" vertical="top" wrapText="1"/>
    </xf>
    <xf numFmtId="164" fontId="35" fillId="6" borderId="19" xfId="8" applyNumberFormat="1" applyFont="1" applyFill="1" applyBorder="1" applyAlignment="1">
      <alignment horizontal="center" vertical="center" wrapText="1"/>
    </xf>
    <xf numFmtId="164" fontId="33" fillId="0" borderId="0" xfId="8" applyNumberFormat="1" applyFont="1" applyAlignment="1">
      <alignment horizontal="right" vertical="center" wrapText="1" indent="4"/>
    </xf>
    <xf numFmtId="164" fontId="32" fillId="0" borderId="0" xfId="8" applyNumberFormat="1" applyFont="1" applyAlignment="1">
      <alignment horizontal="right" vertical="center" wrapText="1" indent="3"/>
    </xf>
    <xf numFmtId="3" fontId="35" fillId="5" borderId="0" xfId="8" applyNumberFormat="1" applyFont="1" applyFill="1" applyAlignment="1">
      <alignment horizontal="center" vertical="center"/>
    </xf>
    <xf numFmtId="164" fontId="35" fillId="5" borderId="0" xfId="8" applyNumberFormat="1" applyFont="1" applyFill="1" applyAlignment="1">
      <alignment horizontal="right" vertical="center" wrapText="1" indent="4"/>
    </xf>
    <xf numFmtId="164" fontId="35" fillId="5" borderId="0" xfId="8" applyNumberFormat="1" applyFont="1" applyFill="1" applyAlignment="1">
      <alignment horizontal="right" vertical="center" wrapText="1" indent="3"/>
    </xf>
    <xf numFmtId="0" fontId="50" fillId="0" borderId="0" xfId="8" applyFont="1" applyAlignment="1">
      <alignment vertical="center"/>
    </xf>
    <xf numFmtId="49" fontId="61" fillId="4" borderId="0" xfId="6" applyNumberFormat="1" applyFont="1" applyFill="1" applyAlignment="1">
      <alignment horizontal="left" vertical="center" wrapText="1" indent="1"/>
    </xf>
    <xf numFmtId="164" fontId="62" fillId="0" borderId="0" xfId="0" applyNumberFormat="1" applyFont="1" applyAlignment="1">
      <alignment vertical="center"/>
    </xf>
    <xf numFmtId="164" fontId="35" fillId="6" borderId="12" xfId="8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vertical="center"/>
    </xf>
    <xf numFmtId="164" fontId="35" fillId="6" borderId="0" xfId="0" applyNumberFormat="1" applyFont="1" applyFill="1" applyAlignment="1">
      <alignment horizontal="center" vertical="center" wrapText="1"/>
    </xf>
    <xf numFmtId="164" fontId="35" fillId="6" borderId="12" xfId="0" applyNumberFormat="1" applyFont="1" applyFill="1" applyBorder="1" applyAlignment="1">
      <alignment horizontal="center" vertical="center" wrapText="1"/>
    </xf>
    <xf numFmtId="164" fontId="64" fillId="0" borderId="0" xfId="0" applyNumberFormat="1" applyFont="1" applyAlignment="1">
      <alignment vertical="center"/>
    </xf>
    <xf numFmtId="0" fontId="68" fillId="0" borderId="0" xfId="0" applyFont="1" applyAlignment="1">
      <alignment horizontal="center" vertical="center" wrapText="1"/>
    </xf>
    <xf numFmtId="164" fontId="69" fillId="0" borderId="0" xfId="0" applyNumberFormat="1" applyFont="1" applyAlignment="1">
      <alignment horizontal="left" vertical="center" wrapText="1" indent="4"/>
    </xf>
    <xf numFmtId="164" fontId="70" fillId="0" borderId="0" xfId="0" applyNumberFormat="1" applyFont="1" applyAlignment="1">
      <alignment horizontal="left" vertical="center" wrapText="1" indent="1"/>
    </xf>
    <xf numFmtId="164" fontId="69" fillId="0" borderId="0" xfId="0" applyNumberFormat="1" applyFont="1" applyAlignment="1">
      <alignment vertical="center"/>
    </xf>
    <xf numFmtId="164" fontId="71" fillId="0" borderId="0" xfId="0" applyNumberFormat="1" applyFont="1" applyAlignment="1">
      <alignment vertical="center"/>
    </xf>
    <xf numFmtId="164" fontId="72" fillId="0" borderId="0" xfId="0" applyNumberFormat="1" applyFont="1" applyAlignment="1">
      <alignment vertical="center"/>
    </xf>
    <xf numFmtId="0" fontId="66" fillId="4" borderId="0" xfId="0" applyFont="1" applyFill="1" applyAlignment="1">
      <alignment horizontal="left" vertical="center" wrapText="1"/>
    </xf>
    <xf numFmtId="164" fontId="65" fillId="5" borderId="0" xfId="0" applyNumberFormat="1" applyFont="1" applyFill="1" applyAlignment="1">
      <alignment horizontal="center" vertical="center"/>
    </xf>
    <xf numFmtId="164" fontId="65" fillId="5" borderId="0" xfId="2" applyNumberFormat="1" applyFont="1" applyFill="1" applyAlignment="1">
      <alignment horizontal="right" vertical="center" wrapText="1" indent="1"/>
    </xf>
    <xf numFmtId="164" fontId="32" fillId="0" borderId="0" xfId="2" applyNumberFormat="1" applyFont="1" applyAlignment="1">
      <alignment horizontal="right" vertical="center" wrapText="1" indent="4"/>
    </xf>
    <xf numFmtId="0" fontId="48" fillId="5" borderId="0" xfId="0" applyFont="1" applyFill="1" applyAlignment="1">
      <alignment horizontal="center" vertical="center"/>
    </xf>
    <xf numFmtId="0" fontId="33" fillId="4" borderId="0" xfId="0" applyFont="1" applyFill="1" applyAlignment="1">
      <alignment horizontal="left" vertical="center" indent="1"/>
    </xf>
    <xf numFmtId="164" fontId="32" fillId="0" borderId="0" xfId="2" applyNumberFormat="1" applyFont="1" applyAlignment="1">
      <alignment horizontal="right" vertical="center" wrapText="1" indent="2"/>
    </xf>
    <xf numFmtId="164" fontId="56" fillId="0" borderId="0" xfId="2" applyNumberFormat="1" applyFont="1" applyAlignment="1">
      <alignment horizontal="right" vertical="center" wrapText="1" indent="4"/>
    </xf>
    <xf numFmtId="164" fontId="37" fillId="0" borderId="0" xfId="2" applyNumberFormat="1" applyFont="1" applyAlignment="1">
      <alignment horizontal="right" vertical="center" wrapText="1" indent="2"/>
    </xf>
    <xf numFmtId="0" fontId="74" fillId="6" borderId="14" xfId="0" applyFont="1" applyFill="1" applyBorder="1" applyAlignment="1">
      <alignment horizontal="center" vertical="center" wrapText="1"/>
    </xf>
    <xf numFmtId="49" fontId="41" fillId="0" borderId="0" xfId="0" applyNumberFormat="1" applyFont="1" applyAlignment="1">
      <alignment horizontal="center" vertical="top"/>
    </xf>
    <xf numFmtId="2" fontId="20" fillId="0" borderId="0" xfId="0" applyNumberFormat="1" applyFont="1" applyAlignment="1">
      <alignment vertical="center"/>
    </xf>
    <xf numFmtId="2" fontId="17" fillId="0" borderId="0" xfId="0" applyNumberFormat="1" applyFont="1" applyAlignment="1">
      <alignment vertical="center"/>
    </xf>
    <xf numFmtId="2" fontId="17" fillId="0" borderId="0" xfId="0" applyNumberFormat="1" applyFont="1" applyAlignment="1">
      <alignment horizontal="left" vertical="center" wrapText="1" indent="1"/>
    </xf>
    <xf numFmtId="2" fontId="23" fillId="0" borderId="0" xfId="0" applyNumberFormat="1" applyFont="1" applyAlignment="1">
      <alignment horizontal="left" vertical="center"/>
    </xf>
    <xf numFmtId="2" fontId="22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35" fillId="0" borderId="0" xfId="2" applyNumberFormat="1" applyFont="1" applyAlignment="1">
      <alignment horizontal="center" vertical="center" wrapText="1"/>
    </xf>
    <xf numFmtId="164" fontId="35" fillId="0" borderId="0" xfId="2" applyNumberFormat="1" applyFont="1" applyAlignment="1">
      <alignment horizontal="right" vertical="center" wrapText="1" indent="1"/>
    </xf>
    <xf numFmtId="164" fontId="65" fillId="0" borderId="0" xfId="2" applyNumberFormat="1" applyFont="1" applyAlignment="1">
      <alignment horizontal="right" vertical="center" wrapText="1" indent="1"/>
    </xf>
    <xf numFmtId="164" fontId="65" fillId="0" borderId="0" xfId="2" applyNumberFormat="1" applyFont="1" applyAlignment="1">
      <alignment horizontal="right" vertical="center" wrapText="1" indent="2"/>
    </xf>
    <xf numFmtId="164" fontId="35" fillId="6" borderId="14" xfId="8" applyNumberFormat="1" applyFont="1" applyFill="1" applyBorder="1" applyAlignment="1">
      <alignment horizontal="center" vertical="center" wrapText="1"/>
    </xf>
    <xf numFmtId="164" fontId="42" fillId="4" borderId="0" xfId="2" applyNumberFormat="1" applyFont="1" applyFill="1" applyAlignment="1">
      <alignment horizontal="left" vertical="center" wrapText="1" indent="1"/>
    </xf>
    <xf numFmtId="0" fontId="35" fillId="0" borderId="0" xfId="0" applyFont="1" applyAlignment="1">
      <alignment horizontal="center" vertical="center" wrapText="1"/>
    </xf>
    <xf numFmtId="164" fontId="35" fillId="4" borderId="0" xfId="0" applyNumberFormat="1" applyFont="1" applyFill="1" applyAlignment="1">
      <alignment horizontal="center" vertical="center" wrapText="1"/>
    </xf>
    <xf numFmtId="164" fontId="59" fillId="6" borderId="14" xfId="2" applyNumberFormat="1" applyFont="1" applyFill="1" applyBorder="1" applyAlignment="1">
      <alignment horizontal="right" vertical="center" wrapText="1" indent="1"/>
    </xf>
    <xf numFmtId="0" fontId="67" fillId="4" borderId="0" xfId="0" applyFont="1" applyFill="1" applyAlignment="1">
      <alignment horizontal="left" vertical="center" wrapText="1" indent="1"/>
    </xf>
    <xf numFmtId="49" fontId="46" fillId="0" borderId="0" xfId="0" quotePrefix="1" applyNumberFormat="1" applyFont="1" applyAlignment="1">
      <alignment vertical="center" wrapText="1"/>
    </xf>
    <xf numFmtId="3" fontId="53" fillId="0" borderId="0" xfId="0" applyNumberFormat="1" applyFont="1" applyAlignment="1">
      <alignment horizontal="left" vertical="center" wrapText="1" indent="1"/>
    </xf>
    <xf numFmtId="164" fontId="45" fillId="0" borderId="0" xfId="0" applyNumberFormat="1" applyFont="1" applyAlignment="1">
      <alignment horizontal="center" vertical="center"/>
    </xf>
    <xf numFmtId="49" fontId="30" fillId="4" borderId="0" xfId="0" applyNumberFormat="1" applyFont="1" applyFill="1" applyAlignment="1">
      <alignment horizontal="left" vertical="center" wrapText="1" indent="1"/>
    </xf>
    <xf numFmtId="49" fontId="63" fillId="0" borderId="0" xfId="0" quotePrefix="1" applyNumberFormat="1" applyFont="1" applyAlignment="1">
      <alignment vertical="center" wrapText="1"/>
    </xf>
    <xf numFmtId="0" fontId="0" fillId="0" borderId="0" xfId="0" applyAlignment="1">
      <alignment horizontal="right" vertical="top"/>
    </xf>
    <xf numFmtId="164" fontId="20" fillId="0" borderId="0" xfId="1" applyNumberFormat="1" applyFont="1" applyFill="1" applyAlignment="1">
      <alignment vertical="center"/>
    </xf>
    <xf numFmtId="0" fontId="29" fillId="0" borderId="0" xfId="10"/>
    <xf numFmtId="0" fontId="76" fillId="0" borderId="0" xfId="10" applyFont="1"/>
    <xf numFmtId="0" fontId="76" fillId="0" borderId="0" xfId="10" applyFont="1" applyAlignment="1">
      <alignment vertical="top"/>
    </xf>
    <xf numFmtId="1" fontId="29" fillId="0" borderId="0" xfId="10" applyNumberFormat="1" applyAlignment="1">
      <alignment vertical="top"/>
    </xf>
    <xf numFmtId="0" fontId="24" fillId="4" borderId="0" xfId="0" applyFont="1" applyFill="1" applyAlignment="1">
      <alignment vertical="center"/>
    </xf>
    <xf numFmtId="4" fontId="46" fillId="0" borderId="0" xfId="0" applyNumberFormat="1" applyFont="1" applyAlignment="1">
      <alignment vertical="center"/>
    </xf>
    <xf numFmtId="164" fontId="77" fillId="0" borderId="0" xfId="0" applyNumberFormat="1" applyFont="1" applyAlignment="1">
      <alignment vertical="center"/>
    </xf>
    <xf numFmtId="49" fontId="35" fillId="6" borderId="0" xfId="0" applyNumberFormat="1" applyFont="1" applyFill="1" applyAlignment="1">
      <alignment horizontal="center" vertical="center" wrapText="1"/>
    </xf>
    <xf numFmtId="49" fontId="35" fillId="6" borderId="12" xfId="0" applyNumberFormat="1" applyFont="1" applyFill="1" applyBorder="1" applyAlignment="1">
      <alignment horizontal="center" vertical="center" wrapText="1"/>
    </xf>
    <xf numFmtId="166" fontId="42" fillId="4" borderId="0" xfId="2" applyNumberFormat="1" applyFont="1" applyFill="1" applyAlignment="1">
      <alignment horizontal="left" vertical="center" wrapText="1" indent="1"/>
    </xf>
    <xf numFmtId="166" fontId="42" fillId="4" borderId="0" xfId="2" quotePrefix="1" applyNumberFormat="1" applyFont="1" applyFill="1" applyAlignment="1">
      <alignment horizontal="left" vertical="center" wrapText="1" indent="1"/>
    </xf>
    <xf numFmtId="167" fontId="42" fillId="0" borderId="0" xfId="2" applyNumberFormat="1" applyFont="1" applyAlignment="1">
      <alignment horizontal="right" vertical="center" wrapText="1" indent="4"/>
    </xf>
    <xf numFmtId="167" fontId="32" fillId="0" borderId="0" xfId="2" applyNumberFormat="1" applyFont="1" applyAlignment="1">
      <alignment horizontal="right" vertical="center" wrapText="1" indent="4"/>
    </xf>
    <xf numFmtId="167" fontId="35" fillId="5" borderId="0" xfId="2" applyNumberFormat="1" applyFont="1" applyFill="1" applyAlignment="1">
      <alignment horizontal="right" vertical="center" wrapText="1" indent="4"/>
    </xf>
    <xf numFmtId="0" fontId="42" fillId="4" borderId="0" xfId="2" applyFont="1" applyFill="1" applyAlignment="1">
      <alignment horizontal="left" vertical="center" wrapText="1" indent="1"/>
    </xf>
    <xf numFmtId="167" fontId="49" fillId="0" borderId="0" xfId="2" applyNumberFormat="1" applyFont="1" applyAlignment="1">
      <alignment horizontal="right" vertical="center" wrapText="1" indent="4"/>
    </xf>
    <xf numFmtId="167" fontId="73" fillId="0" borderId="0" xfId="2" applyNumberFormat="1" applyFont="1" applyAlignment="1">
      <alignment horizontal="right" vertical="center" wrapText="1" indent="1"/>
    </xf>
    <xf numFmtId="167" fontId="48" fillId="5" borderId="0" xfId="2" applyNumberFormat="1" applyFont="1" applyFill="1" applyAlignment="1">
      <alignment horizontal="right" vertical="center" wrapText="1" indent="4"/>
    </xf>
    <xf numFmtId="167" fontId="48" fillId="5" borderId="0" xfId="2" applyNumberFormat="1" applyFont="1" applyFill="1" applyAlignment="1">
      <alignment horizontal="right" vertical="center" wrapText="1" indent="1"/>
    </xf>
    <xf numFmtId="167" fontId="32" fillId="0" borderId="0" xfId="2" applyNumberFormat="1" applyFont="1" applyAlignment="1">
      <alignment horizontal="right" vertical="center" wrapText="1" indent="1"/>
    </xf>
    <xf numFmtId="167" fontId="33" fillId="0" borderId="0" xfId="2" applyNumberFormat="1" applyFont="1" applyAlignment="1">
      <alignment horizontal="right" vertical="center" wrapText="1" indent="1"/>
    </xf>
    <xf numFmtId="167" fontId="35" fillId="5" borderId="0" xfId="2" applyNumberFormat="1" applyFont="1" applyFill="1" applyAlignment="1">
      <alignment horizontal="right" vertical="center" wrapText="1" indent="1"/>
    </xf>
    <xf numFmtId="167" fontId="31" fillId="0" borderId="0" xfId="2" applyNumberFormat="1" applyFont="1" applyAlignment="1">
      <alignment horizontal="right" vertical="center" wrapText="1" indent="2"/>
    </xf>
    <xf numFmtId="167" fontId="42" fillId="0" borderId="0" xfId="2" applyNumberFormat="1" applyFont="1" applyAlignment="1">
      <alignment horizontal="right" vertical="center" wrapText="1" indent="2"/>
    </xf>
    <xf numFmtId="167" fontId="35" fillId="5" borderId="0" xfId="2" applyNumberFormat="1" applyFont="1" applyFill="1" applyAlignment="1">
      <alignment horizontal="right" vertical="center" wrapText="1" indent="2"/>
    </xf>
    <xf numFmtId="167" fontId="24" fillId="0" borderId="0" xfId="0" applyNumberFormat="1" applyFont="1" applyAlignment="1">
      <alignment vertical="center"/>
    </xf>
    <xf numFmtId="167" fontId="32" fillId="0" borderId="0" xfId="2" applyNumberFormat="1" applyFont="1" applyAlignment="1">
      <alignment horizontal="right" vertical="center" wrapText="1" indent="2"/>
    </xf>
    <xf numFmtId="167" fontId="32" fillId="0" borderId="0" xfId="0" applyNumberFormat="1" applyFont="1" applyAlignment="1">
      <alignment horizontal="right" vertical="center" wrapText="1" indent="3"/>
    </xf>
    <xf numFmtId="167" fontId="33" fillId="0" borderId="0" xfId="0" applyNumberFormat="1" applyFont="1" applyAlignment="1">
      <alignment horizontal="right" vertical="center" wrapText="1" indent="3"/>
    </xf>
    <xf numFmtId="167" fontId="35" fillId="5" borderId="0" xfId="0" applyNumberFormat="1" applyFont="1" applyFill="1" applyAlignment="1">
      <alignment horizontal="right" vertical="center" wrapText="1" indent="3"/>
    </xf>
    <xf numFmtId="0" fontId="59" fillId="5" borderId="0" xfId="0" applyFont="1" applyFill="1" applyAlignment="1">
      <alignment horizontal="center" vertical="center"/>
    </xf>
    <xf numFmtId="164" fontId="59" fillId="5" borderId="0" xfId="2" applyNumberFormat="1" applyFont="1" applyFill="1" applyAlignment="1">
      <alignment horizontal="right" vertical="center" wrapText="1" indent="4"/>
    </xf>
    <xf numFmtId="164" fontId="56" fillId="0" borderId="0" xfId="2" applyNumberFormat="1" applyFont="1" applyAlignment="1">
      <alignment horizontal="right" vertical="center" wrapText="1" indent="2"/>
    </xf>
    <xf numFmtId="164" fontId="59" fillId="5" borderId="0" xfId="0" applyNumberFormat="1" applyFont="1" applyFill="1" applyAlignment="1">
      <alignment horizontal="center" vertical="center"/>
    </xf>
    <xf numFmtId="167" fontId="59" fillId="5" borderId="0" xfId="2" applyNumberFormat="1" applyFont="1" applyFill="1" applyAlignment="1">
      <alignment horizontal="right" vertical="center" wrapText="1" indent="1"/>
    </xf>
    <xf numFmtId="164" fontId="53" fillId="0" borderId="0" xfId="0" applyNumberFormat="1" applyFont="1" applyAlignment="1">
      <alignment vertical="center" wrapText="1"/>
    </xf>
    <xf numFmtId="0" fontId="80" fillId="0" borderId="0" xfId="0" applyFont="1" applyAlignment="1">
      <alignment vertical="center"/>
    </xf>
    <xf numFmtId="0" fontId="80" fillId="0" borderId="0" xfId="0" applyFont="1" applyAlignment="1">
      <alignment horizontal="center" vertical="center" wrapText="1"/>
    </xf>
    <xf numFmtId="164" fontId="80" fillId="0" borderId="0" xfId="0" applyNumberFormat="1" applyFont="1" applyAlignment="1">
      <alignment horizontal="center" vertical="center"/>
    </xf>
    <xf numFmtId="0" fontId="81" fillId="0" borderId="0" xfId="0" applyFont="1" applyAlignment="1">
      <alignment vertical="center"/>
    </xf>
    <xf numFmtId="164" fontId="81" fillId="0" borderId="0" xfId="0" applyNumberFormat="1" applyFont="1" applyAlignment="1">
      <alignment vertical="center"/>
    </xf>
    <xf numFmtId="164" fontId="82" fillId="0" borderId="0" xfId="0" applyNumberFormat="1" applyFont="1" applyAlignment="1">
      <alignment vertical="center"/>
    </xf>
    <xf numFmtId="0" fontId="80" fillId="0" borderId="0" xfId="0" applyFont="1"/>
    <xf numFmtId="164" fontId="80" fillId="0" borderId="0" xfId="0" applyNumberFormat="1" applyFont="1" applyAlignment="1">
      <alignment vertical="center"/>
    </xf>
    <xf numFmtId="164" fontId="83" fillId="0" borderId="0" xfId="0" applyNumberFormat="1" applyFont="1" applyAlignment="1">
      <alignment vertical="center"/>
    </xf>
    <xf numFmtId="0" fontId="83" fillId="0" borderId="0" xfId="0" applyFont="1" applyAlignment="1">
      <alignment vertical="center"/>
    </xf>
    <xf numFmtId="164" fontId="80" fillId="0" borderId="0" xfId="0" applyNumberFormat="1" applyFont="1" applyAlignment="1">
      <alignment horizontal="left"/>
    </xf>
    <xf numFmtId="0" fontId="83" fillId="0" borderId="0" xfId="0" applyFont="1" applyAlignment="1">
      <alignment horizontal="center" vertical="top"/>
    </xf>
    <xf numFmtId="0" fontId="80" fillId="0" borderId="0" xfId="0" applyFont="1" applyAlignment="1">
      <alignment horizontal="left" vertical="center"/>
    </xf>
    <xf numFmtId="164" fontId="80" fillId="0" borderId="0" xfId="0" applyNumberFormat="1" applyFont="1" applyAlignment="1">
      <alignment horizontal="left" vertical="center"/>
    </xf>
    <xf numFmtId="0" fontId="80" fillId="0" borderId="0" xfId="8" applyFont="1" applyAlignment="1">
      <alignment vertical="center"/>
    </xf>
    <xf numFmtId="0" fontId="83" fillId="0" borderId="0" xfId="8" applyFont="1" applyAlignment="1">
      <alignment vertical="center"/>
    </xf>
    <xf numFmtId="0" fontId="48" fillId="6" borderId="14" xfId="0" applyFont="1" applyFill="1" applyBorder="1" applyAlignment="1">
      <alignment horizontal="center" vertical="center" wrapText="1"/>
    </xf>
    <xf numFmtId="2" fontId="22" fillId="0" borderId="0" xfId="0" quotePrefix="1" applyNumberFormat="1" applyFont="1" applyAlignment="1">
      <alignment horizontal="center" vertical="center" wrapText="1"/>
    </xf>
    <xf numFmtId="167" fontId="84" fillId="0" borderId="0" xfId="2" applyNumberFormat="1" applyFont="1" applyAlignment="1">
      <alignment horizontal="right" vertical="center" wrapText="1" indent="2"/>
    </xf>
    <xf numFmtId="0" fontId="24" fillId="8" borderId="0" xfId="0" applyFont="1" applyFill="1" applyAlignment="1">
      <alignment vertical="center"/>
    </xf>
    <xf numFmtId="49" fontId="33" fillId="8" borderId="0" xfId="0" applyNumberFormat="1" applyFont="1" applyFill="1" applyAlignment="1">
      <alignment horizontal="left" vertical="center" wrapText="1" indent="1"/>
    </xf>
    <xf numFmtId="164" fontId="31" fillId="8" borderId="0" xfId="2" applyNumberFormat="1" applyFont="1" applyFill="1" applyAlignment="1">
      <alignment horizontal="right" vertical="center" wrapText="1" indent="2"/>
    </xf>
    <xf numFmtId="0" fontId="24" fillId="8" borderId="0" xfId="0" applyFont="1" applyFill="1" applyAlignment="1">
      <alignment vertical="top"/>
    </xf>
    <xf numFmtId="0" fontId="25" fillId="8" borderId="0" xfId="0" applyFont="1" applyFill="1" applyAlignment="1">
      <alignment vertical="center"/>
    </xf>
    <xf numFmtId="3" fontId="85" fillId="7" borderId="0" xfId="0" applyNumberFormat="1" applyFont="1" applyFill="1" applyAlignment="1">
      <alignment horizontal="center" vertical="center"/>
    </xf>
    <xf numFmtId="164" fontId="85" fillId="7" borderId="0" xfId="8" applyNumberFormat="1" applyFont="1" applyFill="1" applyAlignment="1">
      <alignment horizontal="right" vertical="center" wrapText="1" indent="4"/>
    </xf>
    <xf numFmtId="168" fontId="85" fillId="7" borderId="0" xfId="9" applyNumberFormat="1" applyFont="1" applyFill="1" applyBorder="1" applyAlignment="1">
      <alignment horizontal="center" vertical="center" wrapText="1"/>
    </xf>
    <xf numFmtId="0" fontId="20" fillId="8" borderId="0" xfId="0" applyFont="1" applyFill="1" applyAlignment="1">
      <alignment vertical="center"/>
    </xf>
    <xf numFmtId="164" fontId="35" fillId="8" borderId="0" xfId="2" applyNumberFormat="1" applyFont="1" applyFill="1" applyAlignment="1">
      <alignment horizontal="right" vertical="center" wrapText="1" indent="2"/>
    </xf>
    <xf numFmtId="43" fontId="20" fillId="8" borderId="0" xfId="0" applyNumberFormat="1" applyFont="1" applyFill="1" applyAlignment="1">
      <alignment vertical="center"/>
    </xf>
    <xf numFmtId="164" fontId="20" fillId="8" borderId="0" xfId="0" applyNumberFormat="1" applyFont="1" applyFill="1" applyAlignment="1">
      <alignment vertical="center"/>
    </xf>
    <xf numFmtId="167" fontId="42" fillId="0" borderId="0" xfId="2" applyNumberFormat="1" applyFont="1" applyAlignment="1">
      <alignment horizontal="right" vertical="center" wrapText="1" indent="3"/>
    </xf>
    <xf numFmtId="167" fontId="35" fillId="5" borderId="0" xfId="2" applyNumberFormat="1" applyFont="1" applyFill="1" applyAlignment="1">
      <alignment horizontal="right" vertical="center" wrapText="1" indent="3"/>
    </xf>
    <xf numFmtId="167" fontId="32" fillId="0" borderId="0" xfId="2" applyNumberFormat="1" applyFont="1" applyAlignment="1">
      <alignment horizontal="right" vertical="center" wrapText="1" indent="3"/>
    </xf>
    <xf numFmtId="168" fontId="33" fillId="0" borderId="0" xfId="9" applyNumberFormat="1" applyFont="1" applyFill="1" applyBorder="1" applyAlignment="1">
      <alignment horizontal="center" vertical="center" wrapText="1"/>
    </xf>
    <xf numFmtId="164" fontId="86" fillId="0" borderId="0" xfId="2" applyNumberFormat="1" applyFont="1" applyAlignment="1">
      <alignment horizontal="right" vertical="center" wrapText="1" indent="1"/>
    </xf>
    <xf numFmtId="164" fontId="87" fillId="0" borderId="0" xfId="2" applyNumberFormat="1" applyFont="1" applyAlignment="1">
      <alignment horizontal="right" vertical="center" wrapText="1" indent="2"/>
    </xf>
    <xf numFmtId="164" fontId="88" fillId="0" borderId="0" xfId="2" applyNumberFormat="1" applyFont="1" applyAlignment="1">
      <alignment horizontal="right" vertical="center" wrapText="1" indent="1"/>
    </xf>
    <xf numFmtId="164" fontId="89" fillId="8" borderId="0" xfId="0" applyNumberFormat="1" applyFont="1" applyFill="1" applyAlignment="1">
      <alignment vertical="center"/>
    </xf>
    <xf numFmtId="166" fontId="45" fillId="0" borderId="0" xfId="0" applyNumberFormat="1" applyFont="1" applyAlignment="1">
      <alignment vertical="center"/>
    </xf>
    <xf numFmtId="0" fontId="90" fillId="8" borderId="0" xfId="0" applyFont="1" applyFill="1" applyAlignment="1">
      <alignment vertical="center"/>
    </xf>
    <xf numFmtId="0" fontId="91" fillId="8" borderId="0" xfId="0" applyFont="1" applyFill="1" applyAlignment="1">
      <alignment vertical="center"/>
    </xf>
    <xf numFmtId="0" fontId="92" fillId="8" borderId="0" xfId="0" applyFont="1" applyFill="1" applyAlignment="1">
      <alignment vertical="center"/>
    </xf>
    <xf numFmtId="167" fontId="93" fillId="0" borderId="0" xfId="2" applyNumberFormat="1" applyFont="1" applyAlignment="1">
      <alignment horizontal="right" vertical="center" wrapText="1" indent="2"/>
    </xf>
    <xf numFmtId="164" fontId="93" fillId="0" borderId="0" xfId="2" applyNumberFormat="1" applyFont="1" applyAlignment="1">
      <alignment horizontal="right" vertical="center" wrapText="1" indent="1"/>
    </xf>
    <xf numFmtId="164" fontId="65" fillId="5" borderId="0" xfId="2" applyNumberFormat="1" applyFont="1" applyFill="1" applyAlignment="1">
      <alignment horizontal="right" vertical="center" wrapText="1" indent="2"/>
    </xf>
    <xf numFmtId="0" fontId="94" fillId="4" borderId="0" xfId="0" applyFont="1" applyFill="1" applyAlignment="1">
      <alignment horizontal="left" vertical="center" wrapText="1" indent="1"/>
    </xf>
    <xf numFmtId="164" fontId="95" fillId="0" borderId="0" xfId="2" applyNumberFormat="1" applyFont="1" applyAlignment="1">
      <alignment horizontal="right" vertical="center" wrapText="1" indent="2"/>
    </xf>
    <xf numFmtId="164" fontId="84" fillId="0" borderId="0" xfId="2" applyNumberFormat="1" applyFont="1" applyAlignment="1">
      <alignment horizontal="right" vertical="center" wrapText="1" indent="1"/>
    </xf>
    <xf numFmtId="164" fontId="96" fillId="0" borderId="0" xfId="2" applyNumberFormat="1" applyFont="1" applyAlignment="1">
      <alignment horizontal="right" vertical="center" wrapText="1" indent="2"/>
    </xf>
    <xf numFmtId="164" fontId="93" fillId="0" borderId="0" xfId="2" applyNumberFormat="1" applyFont="1" applyAlignment="1">
      <alignment horizontal="right" vertical="center" wrapText="1" indent="2"/>
    </xf>
    <xf numFmtId="164" fontId="94" fillId="0" borderId="0" xfId="2" applyNumberFormat="1" applyFont="1" applyAlignment="1">
      <alignment horizontal="right" vertical="center" wrapText="1" indent="2"/>
    </xf>
    <xf numFmtId="164" fontId="97" fillId="8" borderId="0" xfId="0" applyNumberFormat="1" applyFont="1" applyFill="1" applyAlignment="1">
      <alignment vertical="center"/>
    </xf>
    <xf numFmtId="164" fontId="98" fillId="8" borderId="0" xfId="0" applyNumberFormat="1" applyFont="1" applyFill="1" applyAlignment="1">
      <alignment vertical="center"/>
    </xf>
    <xf numFmtId="164" fontId="98" fillId="8" borderId="0" xfId="2" applyNumberFormat="1" applyFont="1" applyFill="1" applyAlignment="1">
      <alignment vertical="center" wrapText="1"/>
    </xf>
    <xf numFmtId="0" fontId="98" fillId="8" borderId="0" xfId="6" applyFont="1" applyFill="1" applyAlignment="1">
      <alignment vertical="center"/>
    </xf>
    <xf numFmtId="10" fontId="98" fillId="8" borderId="0" xfId="1" applyNumberFormat="1" applyFont="1" applyFill="1" applyBorder="1" applyAlignment="1">
      <alignment vertical="center"/>
    </xf>
    <xf numFmtId="164" fontId="98" fillId="8" borderId="0" xfId="6" applyNumberFormat="1" applyFont="1" applyFill="1" applyAlignment="1">
      <alignment vertical="center"/>
    </xf>
    <xf numFmtId="0" fontId="97" fillId="8" borderId="0" xfId="0" applyFont="1" applyFill="1" applyAlignment="1">
      <alignment horizontal="center" vertical="center" wrapText="1"/>
    </xf>
    <xf numFmtId="164" fontId="89" fillId="0" borderId="0" xfId="0" applyNumberFormat="1" applyFont="1" applyAlignment="1">
      <alignment vertical="center"/>
    </xf>
    <xf numFmtId="164" fontId="99" fillId="0" borderId="0" xfId="0" applyNumberFormat="1" applyFont="1" applyAlignment="1">
      <alignment vertical="center"/>
    </xf>
    <xf numFmtId="0" fontId="100" fillId="8" borderId="0" xfId="0" applyFont="1" applyFill="1" applyAlignment="1">
      <alignment vertical="center"/>
    </xf>
    <xf numFmtId="0" fontId="101" fillId="8" borderId="0" xfId="0" applyFont="1" applyFill="1" applyAlignment="1">
      <alignment horizontal="left" vertical="center" indent="1"/>
    </xf>
    <xf numFmtId="0" fontId="89" fillId="0" borderId="0" xfId="0" applyFont="1" applyAlignment="1">
      <alignment vertical="center"/>
    </xf>
    <xf numFmtId="0" fontId="102" fillId="0" borderId="0" xfId="0" applyFont="1" applyAlignment="1">
      <alignment vertical="center"/>
    </xf>
    <xf numFmtId="164" fontId="103" fillId="0" borderId="0" xfId="0" applyNumberFormat="1" applyFont="1" applyAlignment="1">
      <alignment vertical="center"/>
    </xf>
    <xf numFmtId="164" fontId="104" fillId="0" borderId="0" xfId="0" applyNumberFormat="1" applyFont="1" applyAlignment="1">
      <alignment horizontal="left" vertical="center"/>
    </xf>
    <xf numFmtId="164" fontId="104" fillId="0" borderId="0" xfId="0" applyNumberFormat="1" applyFont="1" applyAlignment="1">
      <alignment vertical="center"/>
    </xf>
    <xf numFmtId="10" fontId="103" fillId="0" borderId="0" xfId="1" applyNumberFormat="1" applyFont="1" applyAlignment="1">
      <alignment vertical="center"/>
    </xf>
    <xf numFmtId="10" fontId="103" fillId="0" borderId="0" xfId="1" applyNumberFormat="1" applyFont="1" applyBorder="1" applyAlignment="1">
      <alignment vertical="center"/>
    </xf>
    <xf numFmtId="164" fontId="105" fillId="0" borderId="0" xfId="0" applyNumberFormat="1" applyFont="1" applyAlignment="1">
      <alignment horizontal="left" vertical="center"/>
    </xf>
    <xf numFmtId="164" fontId="105" fillId="0" borderId="0" xfId="0" applyNumberFormat="1" applyFont="1" applyAlignment="1">
      <alignment vertical="center"/>
    </xf>
    <xf numFmtId="164" fontId="106" fillId="0" borderId="0" xfId="0" applyNumberFormat="1" applyFont="1" applyAlignment="1">
      <alignment vertical="center"/>
    </xf>
    <xf numFmtId="0" fontId="80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 wrapText="1"/>
    </xf>
    <xf numFmtId="0" fontId="36" fillId="6" borderId="13" xfId="0" applyFont="1" applyFill="1" applyBorder="1" applyAlignment="1">
      <alignment horizontal="center" vertical="center" wrapText="1"/>
    </xf>
    <xf numFmtId="164" fontId="36" fillId="6" borderId="0" xfId="0" applyNumberFormat="1" applyFont="1" applyFill="1" applyAlignment="1">
      <alignment horizontal="center" vertical="center" wrapText="1"/>
    </xf>
    <xf numFmtId="0" fontId="80" fillId="0" borderId="0" xfId="0" quotePrefix="1" applyFont="1" applyAlignment="1">
      <alignment horizontal="center" vertical="center" wrapText="1"/>
    </xf>
    <xf numFmtId="164" fontId="81" fillId="0" borderId="0" xfId="0" applyNumberFormat="1" applyFont="1" applyAlignment="1">
      <alignment horizontal="center" vertical="center"/>
    </xf>
    <xf numFmtId="164" fontId="35" fillId="6" borderId="0" xfId="0" applyNumberFormat="1" applyFont="1" applyFill="1" applyAlignment="1">
      <alignment horizontal="center" vertical="center" wrapText="1"/>
    </xf>
    <xf numFmtId="164" fontId="81" fillId="0" borderId="0" xfId="0" applyNumberFormat="1" applyFont="1" applyAlignment="1">
      <alignment horizontal="center" vertical="center" wrapText="1"/>
    </xf>
    <xf numFmtId="49" fontId="19" fillId="0" borderId="0" xfId="0" quotePrefix="1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35" fillId="6" borderId="13" xfId="0" applyFont="1" applyFill="1" applyBorder="1" applyAlignment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164" fontId="81" fillId="0" borderId="0" xfId="0" quotePrefix="1" applyNumberFormat="1" applyFont="1" applyAlignment="1">
      <alignment horizontal="center" vertical="center" wrapText="1"/>
    </xf>
    <xf numFmtId="164" fontId="80" fillId="0" borderId="0" xfId="0" applyNumberFormat="1" applyFont="1" applyAlignment="1">
      <alignment horizontal="center" vertical="center"/>
    </xf>
    <xf numFmtId="164" fontId="80" fillId="0" borderId="0" xfId="0" applyNumberFormat="1" applyFont="1" applyAlignment="1">
      <alignment horizontal="center" vertical="center" wrapText="1"/>
    </xf>
    <xf numFmtId="49" fontId="46" fillId="0" borderId="0" xfId="0" quotePrefix="1" applyNumberFormat="1" applyFont="1" applyAlignment="1">
      <alignment horizontal="center" vertical="top" wrapText="1"/>
    </xf>
    <xf numFmtId="49" fontId="46" fillId="0" borderId="0" xfId="0" applyNumberFormat="1" applyFont="1" applyAlignment="1">
      <alignment horizontal="center" vertical="top" wrapText="1"/>
    </xf>
    <xf numFmtId="164" fontId="80" fillId="0" borderId="0" xfId="0" quotePrefix="1" applyNumberFormat="1" applyFont="1" applyAlignment="1">
      <alignment horizontal="center" vertical="center" wrapText="1"/>
    </xf>
    <xf numFmtId="0" fontId="48" fillId="6" borderId="0" xfId="0" applyFont="1" applyFill="1" applyAlignment="1">
      <alignment horizontal="center" vertical="center" wrapText="1"/>
    </xf>
    <xf numFmtId="0" fontId="48" fillId="6" borderId="17" xfId="0" applyFont="1" applyFill="1" applyBorder="1" applyAlignment="1">
      <alignment horizontal="center" vertical="center" wrapText="1"/>
    </xf>
    <xf numFmtId="0" fontId="48" fillId="6" borderId="18" xfId="0" applyFont="1" applyFill="1" applyBorder="1" applyAlignment="1">
      <alignment horizontal="center" vertical="center" wrapText="1"/>
    </xf>
    <xf numFmtId="49" fontId="53" fillId="0" borderId="0" xfId="0" applyNumberFormat="1" applyFont="1" applyAlignment="1">
      <alignment horizontal="left" vertical="center" wrapText="1" indent="8"/>
    </xf>
    <xf numFmtId="49" fontId="53" fillId="0" borderId="0" xfId="0" applyNumberFormat="1" applyFont="1" applyAlignment="1">
      <alignment horizontal="left" vertical="center" indent="8"/>
    </xf>
    <xf numFmtId="164" fontId="53" fillId="0" borderId="0" xfId="0" applyNumberFormat="1" applyFont="1" applyAlignment="1">
      <alignment horizontal="left" vertical="center" wrapText="1"/>
    </xf>
    <xf numFmtId="164" fontId="35" fillId="6" borderId="16" xfId="0" applyNumberFormat="1" applyFont="1" applyFill="1" applyBorder="1" applyAlignment="1">
      <alignment horizontal="center" vertical="center"/>
    </xf>
    <xf numFmtId="164" fontId="35" fillId="6" borderId="17" xfId="0" applyNumberFormat="1" applyFont="1" applyFill="1" applyBorder="1" applyAlignment="1">
      <alignment horizontal="center" vertical="center"/>
    </xf>
    <xf numFmtId="164" fontId="35" fillId="6" borderId="21" xfId="0" applyNumberFormat="1" applyFont="1" applyFill="1" applyBorder="1" applyAlignment="1">
      <alignment horizontal="center" vertical="center"/>
    </xf>
    <xf numFmtId="164" fontId="35" fillId="6" borderId="18" xfId="0" applyNumberFormat="1" applyFont="1" applyFill="1" applyBorder="1" applyAlignment="1">
      <alignment horizontal="center" vertical="center"/>
    </xf>
    <xf numFmtId="164" fontId="35" fillId="6" borderId="0" xfId="0" applyNumberFormat="1" applyFont="1" applyFill="1" applyAlignment="1">
      <alignment horizontal="center" vertical="center"/>
    </xf>
    <xf numFmtId="0" fontId="79" fillId="0" borderId="0" xfId="0" applyFont="1" applyAlignment="1">
      <alignment horizontal="left" vertical="center" wrapText="1"/>
    </xf>
    <xf numFmtId="49" fontId="53" fillId="0" borderId="0" xfId="0" applyNumberFormat="1" applyFont="1" applyAlignment="1">
      <alignment horizontal="left" wrapText="1" indent="8"/>
    </xf>
    <xf numFmtId="49" fontId="4" fillId="0" borderId="0" xfId="0" applyNumberFormat="1" applyFont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6" fillId="0" borderId="3" xfId="0" quotePrefix="1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49" fontId="41" fillId="0" borderId="0" xfId="0" quotePrefix="1" applyNumberFormat="1" applyFont="1" applyAlignment="1">
      <alignment horizontal="center" vertical="top" wrapText="1"/>
    </xf>
    <xf numFmtId="49" fontId="41" fillId="0" borderId="0" xfId="0" applyNumberFormat="1" applyFont="1" applyAlignment="1">
      <alignment horizontal="center" vertical="top" wrapText="1"/>
    </xf>
    <xf numFmtId="0" fontId="35" fillId="6" borderId="17" xfId="0" applyFont="1" applyFill="1" applyBorder="1" applyAlignment="1">
      <alignment horizontal="center" vertical="center" wrapText="1"/>
    </xf>
    <xf numFmtId="164" fontId="59" fillId="6" borderId="0" xfId="2" applyNumberFormat="1" applyFont="1" applyFill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164" fontId="59" fillId="6" borderId="13" xfId="2" applyNumberFormat="1" applyFont="1" applyFill="1" applyBorder="1" applyAlignment="1">
      <alignment horizontal="center" vertical="center" wrapText="1"/>
    </xf>
    <xf numFmtId="164" fontId="43" fillId="0" borderId="0" xfId="0" applyNumberFormat="1" applyFont="1" applyAlignment="1">
      <alignment horizontal="left" vertical="center" wrapText="1" indent="1"/>
    </xf>
    <xf numFmtId="164" fontId="30" fillId="0" borderId="0" xfId="0" applyNumberFormat="1" applyFont="1" applyAlignment="1">
      <alignment horizontal="left" vertical="center" wrapText="1"/>
    </xf>
    <xf numFmtId="0" fontId="74" fillId="6" borderId="0" xfId="0" applyFont="1" applyFill="1" applyAlignment="1">
      <alignment horizontal="center" vertical="center" wrapText="1"/>
    </xf>
    <xf numFmtId="0" fontId="74" fillId="6" borderId="13" xfId="0" applyFont="1" applyFill="1" applyBorder="1" applyAlignment="1">
      <alignment horizontal="center" vertical="center" wrapText="1"/>
    </xf>
    <xf numFmtId="164" fontId="70" fillId="0" borderId="0" xfId="0" applyNumberFormat="1" applyFont="1" applyAlignment="1">
      <alignment horizontal="left" vertical="center" wrapText="1"/>
    </xf>
    <xf numFmtId="0" fontId="68" fillId="0" borderId="0" xfId="0" applyFont="1" applyAlignment="1">
      <alignment horizontal="center" vertical="center" wrapText="1"/>
    </xf>
    <xf numFmtId="164" fontId="65" fillId="6" borderId="0" xfId="0" applyNumberFormat="1" applyFont="1" applyFill="1" applyAlignment="1">
      <alignment horizontal="center" vertical="center"/>
    </xf>
    <xf numFmtId="164" fontId="65" fillId="6" borderId="13" xfId="0" applyNumberFormat="1" applyFont="1" applyFill="1" applyBorder="1" applyAlignment="1">
      <alignment horizontal="center" vertical="center"/>
    </xf>
    <xf numFmtId="0" fontId="81" fillId="0" borderId="0" xfId="0" applyFont="1" applyAlignment="1">
      <alignment horizontal="center" vertical="center" wrapText="1"/>
    </xf>
    <xf numFmtId="49" fontId="80" fillId="0" borderId="0" xfId="0" quotePrefix="1" applyNumberFormat="1" applyFont="1" applyAlignment="1">
      <alignment horizontal="center" vertical="top" wrapText="1"/>
    </xf>
    <xf numFmtId="49" fontId="80" fillId="0" borderId="0" xfId="0" quotePrefix="1" applyNumberFormat="1" applyFont="1" applyAlignment="1">
      <alignment horizontal="center" vertical="top"/>
    </xf>
    <xf numFmtId="49" fontId="80" fillId="0" borderId="0" xfId="0" applyNumberFormat="1" applyFont="1" applyAlignment="1">
      <alignment horizontal="center" vertical="top"/>
    </xf>
    <xf numFmtId="164" fontId="35" fillId="6" borderId="15" xfId="0" applyNumberFormat="1" applyFont="1" applyFill="1" applyBorder="1" applyAlignment="1">
      <alignment horizontal="center" vertical="center" wrapText="1"/>
    </xf>
    <xf numFmtId="164" fontId="35" fillId="6" borderId="17" xfId="0" applyNumberFormat="1" applyFont="1" applyFill="1" applyBorder="1" applyAlignment="1">
      <alignment horizontal="center" vertical="center" wrapText="1"/>
    </xf>
    <xf numFmtId="164" fontId="35" fillId="6" borderId="21" xfId="0" applyNumberFormat="1" applyFont="1" applyFill="1" applyBorder="1" applyAlignment="1">
      <alignment horizontal="center" vertical="center" wrapText="1"/>
    </xf>
    <xf numFmtId="164" fontId="35" fillId="6" borderId="18" xfId="0" applyNumberFormat="1" applyFont="1" applyFill="1" applyBorder="1" applyAlignment="1">
      <alignment horizontal="center" vertical="center" wrapText="1"/>
    </xf>
    <xf numFmtId="0" fontId="80" fillId="0" borderId="0" xfId="8" applyFont="1" applyAlignment="1">
      <alignment horizontal="center" vertical="center"/>
    </xf>
    <xf numFmtId="0" fontId="80" fillId="0" borderId="0" xfId="8" applyFont="1" applyAlignment="1">
      <alignment horizontal="center" vertical="center" wrapText="1"/>
    </xf>
    <xf numFmtId="49" fontId="80" fillId="0" borderId="0" xfId="8" quotePrefix="1" applyNumberFormat="1" applyFont="1" applyAlignment="1">
      <alignment horizontal="center" vertical="top" wrapText="1"/>
    </xf>
    <xf numFmtId="0" fontId="35" fillId="6" borderId="0" xfId="8" applyFont="1" applyFill="1" applyAlignment="1">
      <alignment horizontal="center" vertical="center" wrapText="1"/>
    </xf>
    <xf numFmtId="164" fontId="35" fillId="6" borderId="23" xfId="8" applyNumberFormat="1" applyFont="1" applyFill="1" applyBorder="1" applyAlignment="1">
      <alignment horizontal="center" vertical="center" wrapText="1"/>
    </xf>
    <xf numFmtId="164" fontId="35" fillId="6" borderId="22" xfId="8" applyNumberFormat="1" applyFont="1" applyFill="1" applyBorder="1" applyAlignment="1">
      <alignment horizontal="center" vertical="center" wrapText="1"/>
    </xf>
    <xf numFmtId="164" fontId="35" fillId="6" borderId="0" xfId="8" applyNumberFormat="1" applyFont="1" applyFill="1" applyAlignment="1">
      <alignment horizontal="center" vertical="center" wrapText="1"/>
    </xf>
    <xf numFmtId="0" fontId="35" fillId="6" borderId="16" xfId="8" applyFont="1" applyFill="1" applyBorder="1" applyAlignment="1">
      <alignment horizontal="center" vertical="center" wrapText="1"/>
    </xf>
    <xf numFmtId="164" fontId="35" fillId="6" borderId="13" xfId="8" applyNumberFormat="1" applyFont="1" applyFill="1" applyBorder="1" applyAlignment="1">
      <alignment horizontal="center" vertical="center" wrapText="1"/>
    </xf>
    <xf numFmtId="164" fontId="35" fillId="6" borderId="15" xfId="8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</cellXfs>
  <cellStyles count="13">
    <cellStyle name="Millares" xfId="9" builtinId="3"/>
    <cellStyle name="Millares [0] 2" xfId="4" xr:uid="{00000000-0005-0000-0000-000000000000}"/>
    <cellStyle name="Millares 2" xfId="5" xr:uid="{00000000-0005-0000-0000-000001000000}"/>
    <cellStyle name="Normal" xfId="0" builtinId="0"/>
    <cellStyle name="Normal 10" xfId="8" xr:uid="{00000000-0005-0000-0000-000003000000}"/>
    <cellStyle name="Normal 2" xfId="6" xr:uid="{00000000-0005-0000-0000-000004000000}"/>
    <cellStyle name="Normal 3" xfId="7" xr:uid="{00000000-0005-0000-0000-000005000000}"/>
    <cellStyle name="Normal 4" xfId="10" xr:uid="{75C95E5E-43AB-4F4F-A4C7-4BE47F7A906F}"/>
    <cellStyle name="Normal 5" xfId="11" xr:uid="{D8F71400-97C0-40AF-A87A-6CD8F0E995D7}"/>
    <cellStyle name="Normal 6" xfId="12" xr:uid="{39320770-0A3E-47FD-BB47-D8A490A72E9B}"/>
    <cellStyle name="Normal_ado99" xfId="2" xr:uid="{00000000-0005-0000-0000-000006000000}"/>
    <cellStyle name="Porcentaje" xfId="1" builtinId="5"/>
    <cellStyle name="Porcentaje 2" xfId="3" xr:uid="{00000000-0005-0000-0000-000008000000}"/>
  </cellStyles>
  <dxfs count="0"/>
  <tableStyles count="0" defaultTableStyle="TableStyleMedium2" defaultPivotStyle="PivotStyleLight16"/>
  <colors>
    <mruColors>
      <color rgb="FFFF2B2E"/>
      <color rgb="FFDA251D"/>
      <color rgb="FFF6383D"/>
      <color rgb="FFFF3B3B"/>
      <color rgb="FFFEDEE0"/>
      <color rgb="FFFF6D6D"/>
      <color rgb="FFFCB6BB"/>
      <color rgb="FFC7090E"/>
      <color rgb="FFF74F53"/>
      <color rgb="FFF97B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0000"/>
                </a:solidFill>
                <a:latin typeface="Omnes Medium" pitchFamily="2" charset="0"/>
                <a:ea typeface="Calibri"/>
                <a:cs typeface="Calibri"/>
              </a:defRPr>
            </a:pPr>
            <a:r>
              <a:rPr lang="es-PE" sz="600">
                <a:latin typeface="Omnes Medium" pitchFamily="2" charset="0"/>
              </a:rPr>
              <a:t>TIPO DE NOTIFICACIONES EN PORCENTAJE,</a:t>
            </a:r>
          </a:p>
          <a:p>
            <a:pPr>
              <a:defRPr sz="800" b="1">
                <a:latin typeface="Omnes Medium" pitchFamily="2" charset="0"/>
              </a:defRPr>
            </a:pPr>
            <a:r>
              <a:rPr lang="es-PE" sz="600" baseline="0">
                <a:latin typeface="Omnes Medium" pitchFamily="2" charset="0"/>
              </a:rPr>
              <a:t>MARZO   2025</a:t>
            </a:r>
            <a:endParaRPr lang="es-PE" sz="6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25230941302039706"/>
          <c:y val="4.82018650317486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rgbClr val="000000"/>
              </a:solidFill>
              <a:latin typeface="Omnes Medium" pitchFamily="2" charset="0"/>
              <a:ea typeface="Calibri"/>
              <a:cs typeface="Calibri"/>
            </a:defRPr>
          </a:pPr>
          <a:endParaRPr lang="es-PE"/>
        </a:p>
      </c:txPr>
    </c:title>
    <c:autoTitleDeleted val="0"/>
    <c:view3D>
      <c:rotX val="20"/>
      <c:rotY val="185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170609263033042"/>
          <c:y val="0.22811926648313197"/>
          <c:w val="0.65315867517250648"/>
          <c:h val="0.55325667879917706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00EE-4D25-AB63-E9B067DA2EB7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0EE-4D25-AB63-E9B067DA2EB7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00EE-4D25-AB63-E9B067DA2EB7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0EE-4D25-AB63-E9B067DA2EB7}"/>
              </c:ext>
            </c:extLst>
          </c:dPt>
          <c:dLbls>
            <c:dLbl>
              <c:idx val="0"/>
              <c:layout>
                <c:manualLayout>
                  <c:x val="-0.2258152543330868"/>
                  <c:y val="2.55457969008884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11324366271639"/>
                      <c:h val="0.182857999552288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0EE-4D25-AB63-E9B067DA2EB7}"/>
                </c:ext>
              </c:extLst>
            </c:dLbl>
            <c:dLbl>
              <c:idx val="1"/>
              <c:layout>
                <c:manualLayout>
                  <c:x val="0.23456298506038362"/>
                  <c:y val="4.19187787610908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526442162632554"/>
                      <c:h val="0.191498415554063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0EE-4D25-AB63-E9B067DA2EB7}"/>
                </c:ext>
              </c:extLst>
            </c:dLbl>
            <c:dLbl>
              <c:idx val="2"/>
              <c:layout>
                <c:manualLayout>
                  <c:x val="0.44475800298651691"/>
                  <c:y val="-6.7786840783525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63089721834124"/>
                      <c:h val="0.20441576303720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0EE-4D25-AB63-E9B067DA2EB7}"/>
                </c:ext>
              </c:extLst>
            </c:dLbl>
            <c:dLbl>
              <c:idx val="3"/>
              <c:layout>
                <c:manualLayout>
                  <c:x val="0.25926354790212575"/>
                  <c:y val="0.1151604218985433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33601037086507"/>
                      <c:h val="0.144803087986108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0EE-4D25-AB63-E9B067DA2EB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530" b="0" i="0" u="none" strike="noStrike" kern="1200" baseline="0">
                    <a:solidFill>
                      <a:srgbClr val="000000"/>
                    </a:solidFill>
                    <a:latin typeface="Omnes Medium" pitchFamily="2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'C-2'!$B$7:$E$7</c:f>
              <c:strCache>
                <c:ptCount val="4"/>
                <c:pt idx="0">
                  <c:v>ACCIDENTES MORTALES</c:v>
                </c:pt>
                <c:pt idx="1">
                  <c:v>ACCIDENTES DE TRABAJO</c:v>
                </c:pt>
                <c:pt idx="2">
                  <c:v>INCIDENTES PELIGROSOS</c:v>
                </c:pt>
                <c:pt idx="3">
                  <c:v>ENFERMEDADES OCUPACIONALES</c:v>
                </c:pt>
              </c:strCache>
            </c:strRef>
          </c:cat>
          <c:val>
            <c:numRef>
              <c:f>'C-2'!$B$25:$E$25</c:f>
              <c:numCache>
                <c:formatCode>_(* #\ ##0_);_(* \(#\ ##0\);_(* "-"_);_(@_)</c:formatCode>
                <c:ptCount val="4"/>
                <c:pt idx="0">
                  <c:v>18</c:v>
                </c:pt>
                <c:pt idx="1">
                  <c:v>3722</c:v>
                </c:pt>
                <c:pt idx="2">
                  <c:v>37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EE-4D25-AB63-E9B067DA2EB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rgbClr val="000000"/>
                </a:solidFill>
                <a:latin typeface="Omnes Medium" pitchFamily="2" charset="0"/>
                <a:ea typeface="Calibri"/>
                <a:cs typeface="Calibri"/>
              </a:defRPr>
            </a:pPr>
            <a:r>
              <a:rPr lang="es-PE" sz="600" b="1" i="0" u="none" strike="noStrike" baseline="0">
                <a:effectLst/>
                <a:latin typeface="Omnes Medium" pitchFamily="2" charset="0"/>
              </a:rPr>
              <a:t>NOTIFICACIONES EN PORCENTAJE SEGÚN ACTIVIDAD ECONÓMICA</a:t>
            </a:r>
            <a:r>
              <a:rPr lang="es-PE" sz="600">
                <a:latin typeface="Omnes Medium" pitchFamily="2" charset="0"/>
              </a:rPr>
              <a:t>,</a:t>
            </a:r>
          </a:p>
          <a:p>
            <a:pPr>
              <a:defRPr sz="600" b="1">
                <a:latin typeface="Omnes Medium" pitchFamily="2" charset="0"/>
              </a:defRPr>
            </a:pPr>
            <a:r>
              <a:rPr lang="es-PE" sz="600" baseline="0">
                <a:latin typeface="Omnes Medium" pitchFamily="2" charset="0"/>
              </a:rPr>
              <a:t>MARZO   2025</a:t>
            </a:r>
            <a:endParaRPr lang="es-PE" sz="6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1555401545318129"/>
          <c:y val="5.37282381196975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1" i="0" u="none" strike="noStrike" kern="1200" baseline="0">
              <a:solidFill>
                <a:srgbClr val="000000"/>
              </a:solidFill>
              <a:latin typeface="Omnes Medium" pitchFamily="2" charset="0"/>
              <a:ea typeface="Calibri"/>
              <a:cs typeface="Calibri"/>
            </a:defRPr>
          </a:pPr>
          <a:endParaRPr lang="es-PE"/>
        </a:p>
      </c:txPr>
    </c:title>
    <c:autoTitleDeleted val="0"/>
    <c:view3D>
      <c:rotX val="20"/>
      <c:rotY val="185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296967626441837"/>
          <c:y val="0.32553337713887248"/>
          <c:w val="0.56776519585726759"/>
          <c:h val="0.48138843875822401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>
                  <a:shade val="42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406A-4E60-8041-455114A58457}"/>
              </c:ext>
            </c:extLst>
          </c:dPt>
          <c:dPt>
            <c:idx val="1"/>
            <c:bubble3D val="0"/>
            <c:spPr>
              <a:solidFill>
                <a:schemeClr val="accent2">
                  <a:shade val="5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06A-4E60-8041-455114A58457}"/>
              </c:ext>
            </c:extLst>
          </c:dPt>
          <c:dPt>
            <c:idx val="2"/>
            <c:bubble3D val="0"/>
            <c:spPr>
              <a:solidFill>
                <a:schemeClr val="accent2">
                  <a:shade val="6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406A-4E60-8041-455114A58457}"/>
              </c:ext>
            </c:extLst>
          </c:dPt>
          <c:dPt>
            <c:idx val="3"/>
            <c:bubble3D val="0"/>
            <c:spPr>
              <a:solidFill>
                <a:schemeClr val="accent2">
                  <a:shade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06A-4E60-8041-455114A58457}"/>
              </c:ext>
            </c:extLst>
          </c:dPt>
          <c:dPt>
            <c:idx val="4"/>
            <c:bubble3D val="0"/>
            <c:spPr>
              <a:solidFill>
                <a:schemeClr val="accent2">
                  <a:shade val="9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406A-4E60-8041-455114A58457}"/>
              </c:ext>
            </c:extLst>
          </c:dPt>
          <c:dPt>
            <c:idx val="5"/>
            <c:bubble3D val="0"/>
            <c:spPr>
              <a:solidFill>
                <a:schemeClr val="accent2">
                  <a:tint val="94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06A-4E60-8041-455114A58457}"/>
              </c:ext>
            </c:extLst>
          </c:dPt>
          <c:dPt>
            <c:idx val="6"/>
            <c:bubble3D val="0"/>
            <c:spPr>
              <a:solidFill>
                <a:schemeClr val="accent2">
                  <a:tint val="81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06A-4E60-8041-455114A58457}"/>
              </c:ext>
            </c:extLst>
          </c:dPt>
          <c:dPt>
            <c:idx val="7"/>
            <c:bubble3D val="0"/>
            <c:spPr>
              <a:solidFill>
                <a:schemeClr val="accent2">
                  <a:tint val="69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406A-4E60-8041-455114A58457}"/>
              </c:ext>
            </c:extLst>
          </c:dPt>
          <c:dPt>
            <c:idx val="8"/>
            <c:bubble3D val="0"/>
            <c:spPr>
              <a:solidFill>
                <a:schemeClr val="accent2">
                  <a:tint val="5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06A-4E60-8041-455114A58457}"/>
              </c:ext>
            </c:extLst>
          </c:dPt>
          <c:dPt>
            <c:idx val="9"/>
            <c:bubble3D val="0"/>
            <c:spPr>
              <a:solidFill>
                <a:schemeClr val="accent2">
                  <a:tint val="4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406A-4E60-8041-455114A58457}"/>
              </c:ext>
            </c:extLst>
          </c:dPt>
          <c:dLbls>
            <c:dLbl>
              <c:idx val="0"/>
              <c:layout>
                <c:manualLayout>
                  <c:x val="-7.8376900479289899E-2"/>
                  <c:y val="7.53020212747551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1884096591134"/>
                      <c:h val="0.13447701688748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06A-4E60-8041-455114A58457}"/>
                </c:ext>
              </c:extLst>
            </c:dLbl>
            <c:dLbl>
              <c:idx val="1"/>
              <c:layout>
                <c:manualLayout>
                  <c:x val="-1.9874750830901462E-2"/>
                  <c:y val="-2.46305315360606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06762738997122"/>
                      <c:h val="0.128751020764425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06A-4E60-8041-455114A58457}"/>
                </c:ext>
              </c:extLst>
            </c:dLbl>
            <c:dLbl>
              <c:idx val="2"/>
              <c:layout>
                <c:manualLayout>
                  <c:x val="-0.12398140489852569"/>
                  <c:y val="-5.67458470904401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41674846131395"/>
                      <c:h val="0.216858865370557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06A-4E60-8041-455114A58457}"/>
                </c:ext>
              </c:extLst>
            </c:dLbl>
            <c:dLbl>
              <c:idx val="3"/>
              <c:layout>
                <c:manualLayout>
                  <c:x val="8.1455386370203553E-2"/>
                  <c:y val="-0.1391974678661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869533724199486"/>
                      <c:h val="0.106016577097413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06A-4E60-8041-455114A58457}"/>
                </c:ext>
              </c:extLst>
            </c:dLbl>
            <c:dLbl>
              <c:idx val="4"/>
              <c:layout>
                <c:manualLayout>
                  <c:x val="7.3463828751799604E-2"/>
                  <c:y val="-0.110981807204400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94024292154727"/>
                      <c:h val="8.492264559406782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06A-4E60-8041-455114A58457}"/>
                </c:ext>
              </c:extLst>
            </c:dLbl>
            <c:dLbl>
              <c:idx val="5"/>
              <c:layout>
                <c:manualLayout>
                  <c:x val="8.3385999318069309E-2"/>
                  <c:y val="-3.36903221519350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49497461963243"/>
                      <c:h val="0.135366040782016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06A-4E60-8041-455114A58457}"/>
                </c:ext>
              </c:extLst>
            </c:dLbl>
            <c:dLbl>
              <c:idx val="6"/>
              <c:layout>
                <c:manualLayout>
                  <c:x val="3.3185449762799468E-2"/>
                  <c:y val="3.32223819198456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14250858846604"/>
                      <c:h val="0.203542148778599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406A-4E60-8041-455114A58457}"/>
                </c:ext>
              </c:extLst>
            </c:dLbl>
            <c:dLbl>
              <c:idx val="7"/>
              <c:layout>
                <c:manualLayout>
                  <c:x val="8.8156685396565584E-2"/>
                  <c:y val="0.183383183104120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95175969741574"/>
                      <c:h val="0.14471644109424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06A-4E60-8041-455114A58457}"/>
                </c:ext>
              </c:extLst>
            </c:dLbl>
            <c:dLbl>
              <c:idx val="8"/>
              <c:layout>
                <c:manualLayout>
                  <c:x val="-0.20225588509044301"/>
                  <c:y val="0.172475759141442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51517661154588"/>
                      <c:h val="0.11161254602513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06A-4E60-8041-455114A58457}"/>
                </c:ext>
              </c:extLst>
            </c:dLbl>
            <c:dLbl>
              <c:idx val="9"/>
              <c:layout>
                <c:manualLayout>
                  <c:x val="-0.3109571155087632"/>
                  <c:y val="0.154655160623494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6A-4E60-8041-455114A58457}"/>
                </c:ext>
              </c:extLst>
            </c:dLbl>
            <c:dLbl>
              <c:idx val="10"/>
              <c:layout>
                <c:manualLayout>
                  <c:x val="-4.9826611615056624E-2"/>
                  <c:y val="2.01543474762645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06A-4E60-8041-455114A5845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400" b="0" i="0" u="none" strike="noStrike" kern="1200" baseline="0">
                    <a:solidFill>
                      <a:srgbClr val="000000"/>
                    </a:solidFill>
                    <a:latin typeface="Omnes Medium" pitchFamily="2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'C-2'!$A$50:$A$59</c:f>
              <c:strCache>
                <c:ptCount val="10"/>
                <c:pt idx="0">
                  <c:v> INDUSTRIAS MANUFACTURERAS </c:v>
                </c:pt>
                <c:pt idx="1">
                  <c:v> ACT. INMOBILIARIAS, EMP. Y ALQ. </c:v>
                </c:pt>
                <c:pt idx="2">
                  <c:v> COMERCIO AL POR MAYOR Y AL POR MENOR; REPARACIÓN DE VEHÍCULOS AUTOMOTORES </c:v>
                </c:pt>
                <c:pt idx="3">
                  <c:v> TRANSPORTES, ALMACENAM. Y COMUN. </c:v>
                </c:pt>
                <c:pt idx="4">
                  <c:v> CONSTRUCCIÓN </c:v>
                </c:pt>
                <c:pt idx="5">
                  <c:v> HOTELES Y RESTAURANTES </c:v>
                </c:pt>
                <c:pt idx="6">
                  <c:v> OTRAS ACT.,SERV.COM.,SOC.Y PER. </c:v>
                </c:pt>
                <c:pt idx="7">
                  <c:v> ADM.PÚBLICA, PLANES DE SEG.,SOC. </c:v>
                </c:pt>
                <c:pt idx="8">
                  <c:v> EXPLOTACIÓN DE MINAS Y CANTERAS </c:v>
                </c:pt>
                <c:pt idx="9">
                  <c:v> OTROS </c:v>
                </c:pt>
              </c:strCache>
            </c:strRef>
          </c:cat>
          <c:val>
            <c:numRef>
              <c:f>'C-2'!$B$50:$B$59</c:f>
              <c:numCache>
                <c:formatCode>General</c:formatCode>
                <c:ptCount val="10"/>
                <c:pt idx="0">
                  <c:v>759</c:v>
                </c:pt>
                <c:pt idx="1">
                  <c:v>658</c:v>
                </c:pt>
                <c:pt idx="2">
                  <c:v>487</c:v>
                </c:pt>
                <c:pt idx="3">
                  <c:v>357</c:v>
                </c:pt>
                <c:pt idx="4">
                  <c:v>309</c:v>
                </c:pt>
                <c:pt idx="5">
                  <c:v>290</c:v>
                </c:pt>
                <c:pt idx="6">
                  <c:v>227</c:v>
                </c:pt>
                <c:pt idx="7">
                  <c:v>192</c:v>
                </c:pt>
                <c:pt idx="8">
                  <c:v>179</c:v>
                </c:pt>
                <c:pt idx="9" formatCode="_(* #,##0_);_(* \(#,##0\);_(* &quot;-&quot;_);_(@_)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6A-4E60-8041-455114A584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65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SEGÚN CATEGORÍA OCUPACIONAL,</a:t>
            </a:r>
          </a:p>
          <a:p>
            <a:pPr>
              <a:defRPr sz="65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MARZO 2025</a:t>
            </a:r>
            <a:endParaRPr lang="es-PE" sz="800" baseline="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333128886064952"/>
          <c:y val="2.795774097458031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5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20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cene3d>
          <a:camera prst="orthographicFront"/>
          <a:lightRig rig="threePt" dir="t"/>
        </a:scene3d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650952299023368"/>
          <c:y val="0.15098216929118466"/>
          <c:w val="0.76212054779944172"/>
          <c:h val="0.7526883785169921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F3B3B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2D1-43E1-9725-7DAD44E2D2E3}"/>
              </c:ext>
            </c:extLst>
          </c:dPt>
          <c:dPt>
            <c:idx val="1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2D1-43E1-9725-7DAD44E2D2E3}"/>
              </c:ext>
            </c:extLst>
          </c:dPt>
          <c:dPt>
            <c:idx val="2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2D1-43E1-9725-7DAD44E2D2E3}"/>
              </c:ext>
            </c:extLst>
          </c:dPt>
          <c:dPt>
            <c:idx val="3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2D1-43E1-9725-7DAD44E2D2E3}"/>
              </c:ext>
            </c:extLst>
          </c:dPt>
          <c:dPt>
            <c:idx val="4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2D1-43E1-9725-7DAD44E2D2E3}"/>
              </c:ext>
            </c:extLst>
          </c:dPt>
          <c:dPt>
            <c:idx val="5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2D1-43E1-9725-7DAD44E2D2E3}"/>
              </c:ext>
            </c:extLst>
          </c:dPt>
          <c:dPt>
            <c:idx val="6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E2D1-43E1-9725-7DAD44E2D2E3}"/>
              </c:ext>
            </c:extLst>
          </c:dPt>
          <c:dPt>
            <c:idx val="7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E2D1-43E1-9725-7DAD44E2D2E3}"/>
              </c:ext>
            </c:extLst>
          </c:dPt>
          <c:dPt>
            <c:idx val="8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E2D1-43E1-9725-7DAD44E2D2E3}"/>
              </c:ext>
            </c:extLst>
          </c:dPt>
          <c:dLbls>
            <c:dLbl>
              <c:idx val="0"/>
              <c:layout>
                <c:manualLayout>
                  <c:x val="-3.7316448375700195E-3"/>
                  <c:y val="-6.340816115301070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D1-43E1-9725-7DAD44E2D2E3}"/>
                </c:ext>
              </c:extLst>
            </c:dLbl>
            <c:dLbl>
              <c:idx val="1"/>
              <c:layout>
                <c:manualLayout>
                  <c:x val="1.702410538162035E-3"/>
                  <c:y val="9.464643269687642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D1-43E1-9725-7DAD44E2D2E3}"/>
                </c:ext>
              </c:extLst>
            </c:dLbl>
            <c:dLbl>
              <c:idx val="2"/>
              <c:layout>
                <c:manualLayout>
                  <c:x val="1.9499753472698492E-3"/>
                  <c:y val="1.3940167316394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D1-43E1-9725-7DAD44E2D2E3}"/>
                </c:ext>
              </c:extLst>
            </c:dLbl>
            <c:dLbl>
              <c:idx val="3"/>
              <c:layout>
                <c:manualLayout>
                  <c:x val="-2.3328660960395663E-3"/>
                  <c:y val="-5.93144602486068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D1-43E1-9725-7DAD44E2D2E3}"/>
                </c:ext>
              </c:extLst>
            </c:dLbl>
            <c:dLbl>
              <c:idx val="4"/>
              <c:layout>
                <c:manualLayout>
                  <c:x val="-2.1682715290582532E-3"/>
                  <c:y val="6.30664927114344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D1-43E1-9725-7DAD44E2D2E3}"/>
                </c:ext>
              </c:extLst>
            </c:dLbl>
            <c:dLbl>
              <c:idx val="5"/>
              <c:layout>
                <c:manualLayout>
                  <c:x val="-2.0045871275173612E-3"/>
                  <c:y val="-8.006162133494454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D1-43E1-9725-7DAD44E2D2E3}"/>
                </c:ext>
              </c:extLst>
            </c:dLbl>
            <c:dLbl>
              <c:idx val="6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D1-43E1-9725-7DAD44E2D2E3}"/>
                </c:ext>
              </c:extLst>
            </c:dLbl>
            <c:dLbl>
              <c:idx val="7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D1-43E1-9725-7DAD44E2D2E3}"/>
                </c:ext>
              </c:extLst>
            </c:dLbl>
            <c:dLbl>
              <c:idx val="8"/>
              <c:layout>
                <c:manualLayout>
                  <c:x val="1.8572959106125369E-4"/>
                  <c:y val="-4.3670479752886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D1-43E1-9725-7DAD44E2D2E3}"/>
                </c:ext>
              </c:extLst>
            </c:dLbl>
            <c:dLbl>
              <c:idx val="9"/>
              <c:layout>
                <c:manualLayout>
                  <c:x val="1.8820757294664248E-2"/>
                  <c:y val="-4.21256169023562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BEC-431A-A7CA-9DE8A5C93B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700" b="1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'C-3'!$A$9:$A$19</c:f>
              <c:strCache>
                <c:ptCount val="10"/>
                <c:pt idx="0">
                  <c:v> CAPATAZ </c:v>
                </c:pt>
                <c:pt idx="1">
                  <c:v> EMPLEADO </c:v>
                </c:pt>
                <c:pt idx="2">
                  <c:v> FUNCIONARIO </c:v>
                </c:pt>
                <c:pt idx="3">
                  <c:v> JEFE DE PLANTA </c:v>
                </c:pt>
                <c:pt idx="4">
                  <c:v> OFICIAL </c:v>
                </c:pt>
                <c:pt idx="5">
                  <c:v> OPERARIO </c:v>
                </c:pt>
                <c:pt idx="6">
                  <c:v> OTROS </c:v>
                </c:pt>
                <c:pt idx="7">
                  <c:v> PEÓN </c:v>
                </c:pt>
                <c:pt idx="8">
                  <c:v> TÉCNICO </c:v>
                </c:pt>
                <c:pt idx="9">
                  <c:v> TRABAJADOR INDEPENDIENTE </c:v>
                </c:pt>
              </c:strCache>
            </c:strRef>
          </c:cat>
          <c:val>
            <c:numRef>
              <c:f>'C-3'!$E$9:$E$19</c:f>
              <c:numCache>
                <c:formatCode>_(* #\ ##0_);_(* \(#\ ##0\);_(* "-"_);_(@_)</c:formatCode>
                <c:ptCount val="11"/>
                <c:pt idx="0">
                  <c:v>16</c:v>
                </c:pt>
                <c:pt idx="1">
                  <c:v>1355</c:v>
                </c:pt>
                <c:pt idx="2">
                  <c:v>5</c:v>
                </c:pt>
                <c:pt idx="3">
                  <c:v>11</c:v>
                </c:pt>
                <c:pt idx="4">
                  <c:v>165</c:v>
                </c:pt>
                <c:pt idx="5">
                  <c:v>1158</c:v>
                </c:pt>
                <c:pt idx="6">
                  <c:v>828</c:v>
                </c:pt>
                <c:pt idx="7">
                  <c:v>80</c:v>
                </c:pt>
                <c:pt idx="8">
                  <c:v>127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2D1-43E1-9725-7DAD44E2D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gapDepth val="45"/>
        <c:shape val="box"/>
        <c:axId val="89259008"/>
        <c:axId val="89740032"/>
        <c:axId val="0"/>
      </c:bar3DChart>
      <c:catAx>
        <c:axId val="89259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5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89740032"/>
        <c:crosses val="autoZero"/>
        <c:auto val="1"/>
        <c:lblAlgn val="ctr"/>
        <c:lblOffset val="100"/>
        <c:noMultiLvlLbl val="0"/>
      </c:catAx>
      <c:valAx>
        <c:axId val="89740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\ 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7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8925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s-ES_tradnl" sz="800" b="1" i="0" u="none" strike="noStrike" baseline="0">
                <a:effectLst/>
              </a:rPr>
              <a:t>NOTIFICACIONES DE ACCIDENTES DE TRABAJO, SEGÚN PARTE DEL CUERPO LESIONADA</a:t>
            </a:r>
            <a:endParaRPr lang="es-PE" sz="800"/>
          </a:p>
        </c:rich>
      </c:tx>
      <c:layout>
        <c:manualLayout>
          <c:xMode val="edge"/>
          <c:yMode val="edge"/>
          <c:x val="0.10659098553649513"/>
          <c:y val="1.2195833333333333E-2"/>
        </c:manualLayout>
      </c:layout>
      <c:overlay val="0"/>
    </c:title>
    <c:autoTitleDeleted val="0"/>
    <c:view3D>
      <c:rotX val="40"/>
      <c:rotY val="1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9005831653372"/>
          <c:y val="0.42287204736765027"/>
          <c:w val="0.54057694737820094"/>
          <c:h val="0.4394749016079801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1.1619297190413944E-2"/>
                  <c:y val="5.24449796671650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3B-464B-B879-B5ED10034C66}"/>
                </c:ext>
              </c:extLst>
            </c:dLbl>
            <c:dLbl>
              <c:idx val="1"/>
              <c:layout>
                <c:manualLayout>
                  <c:x val="-0.13160893049294059"/>
                  <c:y val="0.175639451600959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3B-464B-B879-B5ED10034C66}"/>
                </c:ext>
              </c:extLst>
            </c:dLbl>
            <c:dLbl>
              <c:idx val="2"/>
              <c:layout>
                <c:manualLayout>
                  <c:x val="-0.12302526380645674"/>
                  <c:y val="8.4891348453143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3B-464B-B879-B5ED10034C66}"/>
                </c:ext>
              </c:extLst>
            </c:dLbl>
            <c:dLbl>
              <c:idx val="3"/>
              <c:layout>
                <c:manualLayout>
                  <c:x val="1.3535386135031125E-2"/>
                  <c:y val="-2.84294131808575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3B-464B-B879-B5ED10034C66}"/>
                </c:ext>
              </c:extLst>
            </c:dLbl>
            <c:dLbl>
              <c:idx val="4"/>
              <c:layout>
                <c:manualLayout>
                  <c:x val="5.1335227031446766E-2"/>
                  <c:y val="-2.25737029364196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3B-464B-B879-B5ED10034C66}"/>
                </c:ext>
              </c:extLst>
            </c:dLbl>
            <c:dLbl>
              <c:idx val="5"/>
              <c:layout>
                <c:manualLayout>
                  <c:x val="0.1274818113101493"/>
                  <c:y val="0.330804545238534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3B-464B-B879-B5ED10034C66}"/>
                </c:ext>
              </c:extLst>
            </c:dLbl>
            <c:dLbl>
              <c:idx val="6"/>
              <c:layout>
                <c:manualLayout>
                  <c:x val="4.8198709104240643E-2"/>
                  <c:y val="0.153139382406131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3B-464B-B879-B5ED10034C66}"/>
                </c:ext>
              </c:extLst>
            </c:dLbl>
            <c:dLbl>
              <c:idx val="7"/>
              <c:layout>
                <c:manualLayout>
                  <c:x val="-7.3157428230081452E-3"/>
                  <c:y val="2.248992387433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3B-464B-B879-B5ED10034C66}"/>
                </c:ext>
              </c:extLst>
            </c:dLbl>
            <c:dLbl>
              <c:idx val="8"/>
              <c:layout>
                <c:manualLayout>
                  <c:x val="6.2294889467580227E-3"/>
                  <c:y val="1.5683902503440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3B-464B-B879-B5ED10034C66}"/>
                </c:ext>
              </c:extLst>
            </c:dLbl>
            <c:dLbl>
              <c:idx val="9"/>
              <c:layout>
                <c:manualLayout>
                  <c:x val="-2.4651882598529622E-2"/>
                  <c:y val="5.20835566622339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3B-464B-B879-B5ED10034C6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600"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'C-7'!$F$48:$F$54</c:f>
              <c:strCache>
                <c:ptCount val="7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REGIÓN LUMBOSACRA (COLUMNA VERTEBRAL Y MUSCULAR ADYACENTES)</c:v>
                </c:pt>
                <c:pt idx="3">
                  <c:v>PIE (CON EXCEPCIÓN DE LOS DEDOS)</c:v>
                </c:pt>
                <c:pt idx="4">
                  <c:v>MANO (CON EXCEPCIÓN DE LOS DEDOS SOLOS)</c:v>
                </c:pt>
                <c:pt idx="5">
                  <c:v>UBICACIONES MÚLTIPLES, COMPROMISO DE DOS O MAS ZONAS AFECTADAS ESPECIFICADAS EN LA TABLA</c:v>
                </c:pt>
                <c:pt idx="6">
                  <c:v>OTROS</c:v>
                </c:pt>
              </c:strCache>
            </c:strRef>
          </c:cat>
          <c:val>
            <c:numRef>
              <c:f>'C-7'!$G$48:$G$54</c:f>
              <c:numCache>
                <c:formatCode>_(* #,##0_);_(* \(#,##0\);_(* "-"_);_(@_)</c:formatCode>
                <c:ptCount val="7"/>
                <c:pt idx="0">
                  <c:v>185</c:v>
                </c:pt>
                <c:pt idx="1">
                  <c:v>126</c:v>
                </c:pt>
                <c:pt idx="2">
                  <c:v>64</c:v>
                </c:pt>
                <c:pt idx="3">
                  <c:v>43</c:v>
                </c:pt>
                <c:pt idx="4">
                  <c:v>52</c:v>
                </c:pt>
                <c:pt idx="5">
                  <c:v>32</c:v>
                </c:pt>
                <c:pt idx="6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3B-464B-B879-B5ED10034C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tx1"/>
      </a:solidFill>
    </a:ln>
    <a:effectLst>
      <a:innerShdw blurRad="63500" dist="50800" dir="2700000">
        <a:prstClr val="black">
          <a:alpha val="50000"/>
        </a:prst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5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PE" sz="600" b="1" i="0" baseline="0">
                <a:solidFill>
                  <a:sysClr val="windowText" lastClr="000000"/>
                </a:solidFill>
                <a:effectLst/>
                <a:latin typeface="Omnes Medium" pitchFamily="2" charset="0"/>
              </a:rPr>
              <a:t>NOTIFICACIONES  (EN PORCENTAJES)  DE ACCIDENTES DE TRABAJO SEGÚN PARTE DEL CUERPO AFECTADA,</a:t>
            </a:r>
            <a:endParaRPr lang="es-MX" sz="600">
              <a:solidFill>
                <a:sysClr val="windowText" lastClr="000000"/>
              </a:solidFill>
              <a:effectLst/>
              <a:latin typeface="Omnes Medium" pitchFamily="2" charset="0"/>
            </a:endParaRPr>
          </a:p>
          <a:p>
            <a:pPr>
              <a:defRPr sz="450">
                <a:latin typeface="Omnes Medium" pitchFamily="2" charset="0"/>
              </a:defRPr>
            </a:pPr>
            <a:r>
              <a:rPr lang="es-PE" sz="600" b="1" i="0" baseline="0">
                <a:solidFill>
                  <a:sysClr val="windowText" lastClr="000000"/>
                </a:solidFill>
                <a:effectLst/>
                <a:latin typeface="Omnes Medium" pitchFamily="2" charset="0"/>
              </a:rPr>
              <a:t>MARZO 2025</a:t>
            </a:r>
            <a:endParaRPr lang="es-MX" sz="600">
              <a:solidFill>
                <a:sysClr val="windowText" lastClr="000000"/>
              </a:solidFill>
              <a:effectLst/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0671142545238566"/>
          <c:y val="3.5575623440542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5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Omnes Medium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865392387177789"/>
          <c:y val="0.23725393700787401"/>
          <c:w val="0.66991560569092168"/>
          <c:h val="0.5385562864818151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dPt>
            <c:idx val="0"/>
            <c:bubble3D val="0"/>
            <c:spPr>
              <a:solidFill>
                <a:schemeClr val="accent2">
                  <a:shade val="42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2-125B-4B82-9CBB-33CFE3AA350A}"/>
              </c:ext>
            </c:extLst>
          </c:dPt>
          <c:dPt>
            <c:idx val="1"/>
            <c:bubble3D val="0"/>
            <c:spPr>
              <a:solidFill>
                <a:schemeClr val="accent2">
                  <a:shade val="5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3-125B-4B82-9CBB-33CFE3AA350A}"/>
              </c:ext>
            </c:extLst>
          </c:dPt>
          <c:dPt>
            <c:idx val="2"/>
            <c:bubble3D val="0"/>
            <c:spPr>
              <a:solidFill>
                <a:schemeClr val="accent2">
                  <a:shade val="68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4-125B-4B82-9CBB-33CFE3AA350A}"/>
              </c:ext>
            </c:extLst>
          </c:dPt>
          <c:dPt>
            <c:idx val="3"/>
            <c:bubble3D val="0"/>
            <c:spPr>
              <a:solidFill>
                <a:schemeClr val="accent2">
                  <a:shade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5-125B-4B82-9CBB-33CFE3AA350A}"/>
              </c:ext>
            </c:extLst>
          </c:dPt>
          <c:dPt>
            <c:idx val="4"/>
            <c:bubble3D val="0"/>
            <c:spPr>
              <a:solidFill>
                <a:schemeClr val="accent2">
                  <a:shade val="93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6-125B-4B82-9CBB-33CFE3AA350A}"/>
              </c:ext>
            </c:extLst>
          </c:dPt>
          <c:dPt>
            <c:idx val="5"/>
            <c:bubble3D val="0"/>
            <c:spPr>
              <a:solidFill>
                <a:schemeClr val="accent2">
                  <a:tint val="94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7-125B-4B82-9CBB-33CFE3AA350A}"/>
              </c:ext>
            </c:extLst>
          </c:dPt>
          <c:dPt>
            <c:idx val="6"/>
            <c:bubble3D val="0"/>
            <c:spPr>
              <a:solidFill>
                <a:schemeClr val="accent2">
                  <a:tint val="81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8-125B-4B82-9CBB-33CFE3AA350A}"/>
              </c:ext>
            </c:extLst>
          </c:dPt>
          <c:dPt>
            <c:idx val="7"/>
            <c:bubble3D val="0"/>
            <c:spPr>
              <a:solidFill>
                <a:schemeClr val="accent2">
                  <a:tint val="69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9-125B-4B82-9CBB-33CFE3AA350A}"/>
              </c:ext>
            </c:extLst>
          </c:dPt>
          <c:dPt>
            <c:idx val="8"/>
            <c:bubble3D val="0"/>
            <c:spPr>
              <a:solidFill>
                <a:schemeClr val="accent2">
                  <a:tint val="56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1-125B-4B82-9CBB-33CFE3AA350A}"/>
              </c:ext>
            </c:extLst>
          </c:dPt>
          <c:dPt>
            <c:idx val="9"/>
            <c:bubble3D val="0"/>
            <c:spPr>
              <a:solidFill>
                <a:schemeClr val="accent2">
                  <a:tint val="43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12-8AF2-4EF2-AAF8-0088FBDD57C1}"/>
              </c:ext>
            </c:extLst>
          </c:dPt>
          <c:dLbls>
            <c:dLbl>
              <c:idx val="0"/>
              <c:layout>
                <c:manualLayout>
                  <c:x val="0.20155752454562553"/>
                  <c:y val="-4.5196755612268973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2435732909118301E-2"/>
                      <c:h val="0.146104877959031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25B-4B82-9CBB-33CFE3AA350A}"/>
                </c:ext>
              </c:extLst>
            </c:dLbl>
            <c:dLbl>
              <c:idx val="1"/>
              <c:layout>
                <c:manualLayout>
                  <c:x val="0.1622768543521115"/>
                  <c:y val="1.323060369347915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55192409901175"/>
                      <c:h val="0.214108104244375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25B-4B82-9CBB-33CFE3AA350A}"/>
                </c:ext>
              </c:extLst>
            </c:dLbl>
            <c:dLbl>
              <c:idx val="2"/>
              <c:layout>
                <c:manualLayout>
                  <c:x val="0.15930766569499416"/>
                  <c:y val="-4.2739398789254793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48142708037369"/>
                      <c:h val="0.136618042582060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125B-4B82-9CBB-33CFE3AA350A}"/>
                </c:ext>
              </c:extLst>
            </c:dLbl>
            <c:dLbl>
              <c:idx val="3"/>
              <c:layout>
                <c:manualLayout>
                  <c:x val="0.16289696205656629"/>
                  <c:y val="5.089731589808355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638040186972084E-2"/>
                      <c:h val="0.145869716101270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25B-4B82-9CBB-33CFE3AA350A}"/>
                </c:ext>
              </c:extLst>
            </c:dLbl>
            <c:dLbl>
              <c:idx val="4"/>
              <c:layout>
                <c:manualLayout>
                  <c:x val="0.17971169252396507"/>
                  <c:y val="0.10601824027028388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151237622496834"/>
                      <c:h val="0.186108616863389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125B-4B82-9CBB-33CFE3AA350A}"/>
                </c:ext>
              </c:extLst>
            </c:dLbl>
            <c:dLbl>
              <c:idx val="5"/>
              <c:layout>
                <c:manualLayout>
                  <c:x val="2.3164078258712244E-2"/>
                  <c:y val="5.268492667475627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77972274587684"/>
                      <c:h val="0.240548586935236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25B-4B82-9CBB-33CFE3AA350A}"/>
                </c:ext>
              </c:extLst>
            </c:dLbl>
            <c:dLbl>
              <c:idx val="6"/>
              <c:layout>
                <c:manualLayout>
                  <c:x val="-0.16766256402240762"/>
                  <c:y val="5.192128506650300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3199446553265"/>
                      <c:h val="0.154142676421090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125B-4B82-9CBB-33CFE3AA350A}"/>
                </c:ext>
              </c:extLst>
            </c:dLbl>
            <c:dLbl>
              <c:idx val="7"/>
              <c:layout>
                <c:manualLayout>
                  <c:x val="-0.1790952368083468"/>
                  <c:y val="-5.817972033502961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38518354043762"/>
                      <c:h val="0.235277323925731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25B-4B82-9CBB-33CFE3AA350A}"/>
                </c:ext>
              </c:extLst>
            </c:dLbl>
            <c:dLbl>
              <c:idx val="8"/>
              <c:layout>
                <c:manualLayout>
                  <c:x val="-0.17797310237182068"/>
                  <c:y val="-0.2479769101508292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70805197802672E-2"/>
                      <c:h val="0.13620777818992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25B-4B82-9CBB-33CFE3AA350A}"/>
                </c:ext>
              </c:extLst>
            </c:dLbl>
            <c:dLbl>
              <c:idx val="9"/>
              <c:layout>
                <c:manualLayout>
                  <c:x val="-0.10465966994298759"/>
                  <c:y val="-9.8058265156837313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409272545735677E-2"/>
                      <c:h val="0.140219064267282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8AF2-4EF2-AAF8-0088FBDD57C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400" b="0" i="0" u="none" strike="noStrike" kern="1200" spc="0" baseline="0">
                    <a:solidFill>
                      <a:sysClr val="windowText" lastClr="000000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rnd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'C-71'!$F$9:$F$18</c:f>
              <c:strCache>
                <c:ptCount val="10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RODILLA</c:v>
                </c:pt>
                <c:pt idx="3">
                  <c:v>TOBILLO</c:v>
                </c:pt>
                <c:pt idx="4">
                  <c:v>MANO (CON EXCEPCIÓN DE LOS DEDOS SOLOS)</c:v>
                </c:pt>
                <c:pt idx="5">
                  <c:v>UBICACIONES MÚLTIPLES, COMPROMISO DE DOS O MAS ZONAS AFECTADAS</c:v>
                </c:pt>
                <c:pt idx="6">
                  <c:v>CABEZA, UBICACIONES MÚLTIPLES</c:v>
                </c:pt>
                <c:pt idx="7">
                  <c:v>REGIÓN LUMBOSACRA (COLUMNA VERTEBRAL Y MUSCULAR ADYACENTES)</c:v>
                </c:pt>
                <c:pt idx="8">
                  <c:v>MUÑECA</c:v>
                </c:pt>
                <c:pt idx="9">
                  <c:v>OTROS</c:v>
                </c:pt>
              </c:strCache>
            </c:strRef>
          </c:cat>
          <c:val>
            <c:numRef>
              <c:f>'C-71'!$G$9:$G$18</c:f>
              <c:numCache>
                <c:formatCode>_(* #,##0_);_(* \(#,##0\);_(* "-"_);_(@_)</c:formatCode>
                <c:ptCount val="10"/>
                <c:pt idx="0">
                  <c:v>546</c:v>
                </c:pt>
                <c:pt idx="1">
                  <c:v>277</c:v>
                </c:pt>
                <c:pt idx="2">
                  <c:v>269</c:v>
                </c:pt>
                <c:pt idx="3">
                  <c:v>209</c:v>
                </c:pt>
                <c:pt idx="4">
                  <c:v>199</c:v>
                </c:pt>
                <c:pt idx="5">
                  <c:v>198</c:v>
                </c:pt>
                <c:pt idx="6">
                  <c:v>185</c:v>
                </c:pt>
                <c:pt idx="7">
                  <c:v>184</c:v>
                </c:pt>
                <c:pt idx="8">
                  <c:v>174</c:v>
                </c:pt>
                <c:pt idx="9">
                  <c:v>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B-4B82-9CBB-33CFE3AA350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0" cap="flat" cmpd="sng" algn="ctr">
      <a:solidFill>
        <a:srgbClr val="FF0000">
          <a:alpha val="95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ACCIDENTES DE TRABAJO, SEGÚN NATURALEZA DE LA LESIÓN</a:t>
            </a:r>
          </a:p>
          <a:p>
            <a:pPr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MARZO  2025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8591349435113658"/>
          <c:y val="3.3911512850869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108189839143781E-2"/>
          <c:y val="0.13952779270763252"/>
          <c:w val="0.88231254872339648"/>
          <c:h val="0.6634547062664035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3B3B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4381207815131817E-3"/>
                  <c:y val="-2.451815447993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7-47A4-801B-131FB2888A47}"/>
                </c:ext>
              </c:extLst>
            </c:dLbl>
            <c:dLbl>
              <c:idx val="1"/>
              <c:layout>
                <c:manualLayout>
                  <c:x val="3.806684256760055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7-47A4-801B-131FB2888A47}"/>
                </c:ext>
              </c:extLst>
            </c:dLbl>
            <c:dLbl>
              <c:idx val="2"/>
              <c:layout>
                <c:manualLayout>
                  <c:x val="3.2664733224185231E-3"/>
                  <c:y val="-6.9982032917420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07-47A4-801B-131FB2888A47}"/>
                </c:ext>
              </c:extLst>
            </c:dLbl>
            <c:dLbl>
              <c:idx val="3"/>
              <c:layout>
                <c:manualLayout>
                  <c:x val="1.8421841667248996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7-47A4-801B-131FB2888A47}"/>
                </c:ext>
              </c:extLst>
            </c:dLbl>
            <c:dLbl>
              <c:idx val="4"/>
              <c:layout>
                <c:manualLayout>
                  <c:x val="9.5789322202797036E-4"/>
                  <c:y val="-1.6906123491111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07-47A4-801B-131FB2888A47}"/>
                </c:ext>
              </c:extLst>
            </c:dLbl>
            <c:dLbl>
              <c:idx val="5"/>
              <c:layout>
                <c:manualLayout>
                  <c:x val="3.65947970209797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7-47A4-801B-131FB2888A47}"/>
                </c:ext>
              </c:extLst>
            </c:dLbl>
            <c:dLbl>
              <c:idx val="6"/>
              <c:layout>
                <c:manualLayout>
                  <c:x val="2.3086864620629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07-47A4-801B-131FB2888A47}"/>
                </c:ext>
              </c:extLst>
            </c:dLbl>
            <c:dLbl>
              <c:idx val="7"/>
              <c:layout>
                <c:manualLayout>
                  <c:x val="2.11213009138701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07-47A4-801B-131FB2888A47}"/>
                </c:ext>
              </c:extLst>
            </c:dLbl>
            <c:dLbl>
              <c:idx val="10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07-47A4-801B-131FB2888A47}"/>
                </c:ext>
              </c:extLst>
            </c:dLbl>
            <c:dLbl>
              <c:idx val="12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07-47A4-801B-131FB2888A47}"/>
                </c:ext>
              </c:extLst>
            </c:dLbl>
            <c:dLbl>
              <c:idx val="13"/>
              <c:layout>
                <c:manualLayout>
                  <c:x val="4.05237972010490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07-47A4-801B-131FB2888A47}"/>
                </c:ext>
              </c:extLst>
            </c:dLbl>
            <c:dLbl>
              <c:idx val="17"/>
              <c:layout>
                <c:manualLayout>
                  <c:x val="4.27486795033882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E9-478B-9257-3A34421B7E52}"/>
                </c:ext>
              </c:extLst>
            </c:dLbl>
            <c:dLbl>
              <c:idx val="19"/>
              <c:layout>
                <c:manualLayout>
                  <c:x val="6.39515834479202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07-47A4-801B-131FB2888A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700" b="1" i="0" u="none" strike="noStrike" kern="1200" baseline="0">
                    <a:solidFill>
                      <a:schemeClr val="tx1"/>
                    </a:solidFill>
                    <a:latin typeface="Omnes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'C-8'!$A$8:$A$28</c:f>
              <c:strCache>
                <c:ptCount val="21"/>
                <c:pt idx="1">
                  <c:v>CONTUSIONES</c:v>
                </c:pt>
                <c:pt idx="2">
                  <c:v>OTROS</c:v>
                </c:pt>
                <c:pt idx="3">
                  <c:v>TORCEDURAS Y ESGUINCES</c:v>
                </c:pt>
                <c:pt idx="4">
                  <c:v>TRAUMATISMOS INTERNOS</c:v>
                </c:pt>
                <c:pt idx="5">
                  <c:v>HERIDAS CORTANTES</c:v>
                </c:pt>
                <c:pt idx="6">
                  <c:v>CUERPO EXTRAÑO EN OJOS</c:v>
                </c:pt>
                <c:pt idx="7">
                  <c:v>FRACTURAS</c:v>
                </c:pt>
                <c:pt idx="8">
                  <c:v>QUEMADURAS</c:v>
                </c:pt>
                <c:pt idx="9">
                  <c:v>HERIDAS CONTUSAS (POR GOLPES O DE BORDES IRREGULAR)</c:v>
                </c:pt>
                <c:pt idx="10">
                  <c:v>HERIDAS PUNZANTES</c:v>
                </c:pt>
                <c:pt idx="11">
                  <c:v>HERIDA DE TEJIDOS</c:v>
                </c:pt>
                <c:pt idx="12">
                  <c:v>LUXACIONES</c:v>
                </c:pt>
                <c:pt idx="13">
                  <c:v>AMPUTACIONES</c:v>
                </c:pt>
                <c:pt idx="14">
                  <c:v>INTOXICACIONES</c:v>
                </c:pt>
                <c:pt idx="15">
                  <c:v>EFECTOS DE ELECTRICIDAD</c:v>
                </c:pt>
                <c:pt idx="16">
                  <c:v>ESCORIACIONES</c:v>
                </c:pt>
                <c:pt idx="17">
                  <c:v>ASFIXIA</c:v>
                </c:pt>
                <c:pt idx="18">
                  <c:v>HERIDA DE BALA</c:v>
                </c:pt>
                <c:pt idx="19">
                  <c:v>EFECTOS DE LAS RADIACIONES</c:v>
                </c:pt>
                <c:pt idx="20">
                  <c:v>GANGRENAS</c:v>
                </c:pt>
              </c:strCache>
            </c:strRef>
          </c:cat>
          <c:val>
            <c:numRef>
              <c:f>'C-8'!$D$8:$D$28</c:f>
              <c:numCache>
                <c:formatCode>_(* #\ ##0_);_(* \(#\ ##0\);_(* "-"_);_(@_)</c:formatCode>
                <c:ptCount val="21"/>
                <c:pt idx="1">
                  <c:v>958</c:v>
                </c:pt>
                <c:pt idx="2">
                  <c:v>751</c:v>
                </c:pt>
                <c:pt idx="3">
                  <c:v>440</c:v>
                </c:pt>
                <c:pt idx="4">
                  <c:v>368</c:v>
                </c:pt>
                <c:pt idx="5">
                  <c:v>283</c:v>
                </c:pt>
                <c:pt idx="6">
                  <c:v>229</c:v>
                </c:pt>
                <c:pt idx="7">
                  <c:v>201</c:v>
                </c:pt>
                <c:pt idx="8">
                  <c:v>143</c:v>
                </c:pt>
                <c:pt idx="9">
                  <c:v>96</c:v>
                </c:pt>
                <c:pt idx="10">
                  <c:v>73</c:v>
                </c:pt>
                <c:pt idx="11">
                  <c:v>72</c:v>
                </c:pt>
                <c:pt idx="12">
                  <c:v>39</c:v>
                </c:pt>
                <c:pt idx="13">
                  <c:v>27</c:v>
                </c:pt>
                <c:pt idx="14">
                  <c:v>18</c:v>
                </c:pt>
                <c:pt idx="15">
                  <c:v>10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07-47A4-801B-131FB2888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gapDepth val="144"/>
        <c:shape val="box"/>
        <c:axId val="91338240"/>
        <c:axId val="91339776"/>
        <c:axId val="0"/>
      </c:bar3DChart>
      <c:catAx>
        <c:axId val="9133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1680000" spcFirstLastPara="1" vertOverflow="ellipsis" wrap="square" anchor="ctr" anchorCtr="1"/>
          <a:lstStyle/>
          <a:p>
            <a:pPr>
              <a:defRPr lang="es-PE" sz="3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91339776"/>
        <c:crosses val="autoZero"/>
        <c:auto val="1"/>
        <c:lblAlgn val="ctr"/>
        <c:lblOffset val="100"/>
        <c:noMultiLvlLbl val="0"/>
      </c:catAx>
      <c:valAx>
        <c:axId val="9133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7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9133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ACCIDENTES DE TRABAJO, SEGÚN CONSECUENCIAS DEL ACCIDENTE, </a:t>
            </a:r>
          </a:p>
          <a:p>
            <a:pPr algn="ctr"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MARZO  2025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2674134864223752"/>
          <c:y val="1.97411691370210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0988580596352023"/>
          <c:y val="0.15763779437046421"/>
          <c:w val="0.70736136585114961"/>
          <c:h val="0.6956626416771613"/>
        </c:manualLayout>
      </c:layout>
      <c:ofPieChart>
        <c:ofPieType val="bar"/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3B3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7B-4F0D-849E-6C50C56DD47D}"/>
              </c:ext>
            </c:extLst>
          </c:dPt>
          <c:dPt>
            <c:idx val="1"/>
            <c:bubble3D val="0"/>
            <c:spPr>
              <a:solidFill>
                <a:srgbClr val="C7090E"/>
              </a:solidFill>
              <a:ln>
                <a:noFill/>
              </a:ln>
              <a:effectLst>
                <a:innerShdw>
                  <a:prstClr val="black">
                    <a:alpha val="8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EC7B-4F0D-849E-6C50C56DD47D}"/>
              </c:ext>
            </c:extLst>
          </c:dPt>
          <c:dPt>
            <c:idx val="2"/>
            <c:bubble3D val="0"/>
            <c:explosion val="17"/>
            <c:spPr>
              <a:solidFill>
                <a:schemeClr val="accent2">
                  <a:shade val="90000"/>
                </a:schemeClr>
              </a:solidFill>
              <a:ln>
                <a:noFill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EC7B-4F0D-849E-6C50C56DD47D}"/>
              </c:ext>
            </c:extLst>
          </c:dPt>
          <c:dPt>
            <c:idx val="3"/>
            <c:bubble3D val="0"/>
            <c:spPr>
              <a:solidFill>
                <a:srgbClr val="F6383D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6-EC7B-4F0D-849E-6C50C56DD47D}"/>
              </c:ext>
            </c:extLst>
          </c:dPt>
          <c:dPt>
            <c:idx val="4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B w="0"/>
              </a:sp3d>
            </c:spPr>
            <c:extLst>
              <c:ext xmlns:c16="http://schemas.microsoft.com/office/drawing/2014/chart" uri="{C3380CC4-5D6E-409C-BE32-E72D297353CC}">
                <c16:uniqueId val="{00000008-EC7B-4F0D-849E-6C50C56DD47D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 h="6350"/>
              </a:sp3d>
            </c:spPr>
            <c:extLst>
              <c:ext xmlns:c16="http://schemas.microsoft.com/office/drawing/2014/chart" uri="{C3380CC4-5D6E-409C-BE32-E72D297353CC}">
                <c16:uniqueId val="{0000000A-EC7B-4F0D-849E-6C50C56DD47D}"/>
              </c:ext>
            </c:extLst>
          </c:dPt>
          <c:dPt>
            <c:idx val="6"/>
            <c:bubble3D val="0"/>
            <c:spPr>
              <a:solidFill>
                <a:srgbClr val="FCB6B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C7B-4F0D-849E-6C50C56DD47D}"/>
              </c:ext>
            </c:extLst>
          </c:dPt>
          <c:dLbls>
            <c:dLbl>
              <c:idx val="0"/>
              <c:layout>
                <c:manualLayout>
                  <c:x val="1.1596251023418907E-3"/>
                  <c:y val="0.189221490158933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7B-4F0D-849E-6C50C56DD47D}"/>
                </c:ext>
              </c:extLst>
            </c:dLbl>
            <c:dLbl>
              <c:idx val="1"/>
              <c:layout>
                <c:manualLayout>
                  <c:x val="1.328372323370754E-2"/>
                  <c:y val="-0.184141289039422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B-4F0D-849E-6C50C56DD47D}"/>
                </c:ext>
              </c:extLst>
            </c:dLbl>
            <c:dLbl>
              <c:idx val="2"/>
              <c:layout>
                <c:manualLayout>
                  <c:x val="3.4791272445599208E-2"/>
                  <c:y val="-1.568303250404940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 rtl="0">
                    <a:defRPr lang="en-US" sz="400" b="0" i="0" u="none" strike="noStrike" kern="120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7.5478531261566131E-2"/>
                      <c:h val="0.117385077470822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C7B-4F0D-849E-6C50C56DD47D}"/>
                </c:ext>
              </c:extLst>
            </c:dLbl>
            <c:dLbl>
              <c:idx val="3"/>
              <c:layout>
                <c:manualLayout>
                  <c:x val="4.2039475666602676E-2"/>
                  <c:y val="3.616490814549481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4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930712437027614E-2"/>
                      <c:h val="0.12256753370885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EC7B-4F0D-849E-6C50C56DD47D}"/>
                </c:ext>
              </c:extLst>
            </c:dLbl>
            <c:dLbl>
              <c:idx val="4"/>
              <c:layout>
                <c:manualLayout>
                  <c:x val="2.3070108562834424E-2"/>
                  <c:y val="9.669161849017952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4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37081034635348"/>
                      <c:h val="0.12184958689445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EC7B-4F0D-849E-6C50C56DD47D}"/>
                </c:ext>
              </c:extLst>
            </c:dLbl>
            <c:dLbl>
              <c:idx val="5"/>
              <c:layout>
                <c:manualLayout>
                  <c:x val="2.1715489628079801E-2"/>
                  <c:y val="8.353255709201021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4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649109039158609E-2"/>
                      <c:h val="0.14688028754991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EC7B-4F0D-849E-6C50C56DD47D}"/>
                </c:ext>
              </c:extLst>
            </c:dLbl>
            <c:dLbl>
              <c:idx val="6"/>
              <c:layout>
                <c:manualLayout>
                  <c:x val="-2.3540196095338788E-3"/>
                  <c:y val="-5.825298577407411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ACCIDENTE</a:t>
                    </a:r>
                  </a:p>
                  <a:p>
                    <a:r>
                      <a:rPr lang="en-US" baseline="0"/>
                      <a:t>INCAPACITANTE
</a:t>
                    </a:r>
                    <a:fld id="{AA82A0E8-003B-4D8D-A9AA-AB70232A37E7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734442557960715E-2"/>
                      <c:h val="0.1313227110612064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EC7B-4F0D-849E-6C50C56DD47D}"/>
                </c:ext>
              </c:extLst>
            </c:dLbl>
            <c:dLbl>
              <c:idx val="7"/>
              <c:layout>
                <c:manualLayout>
                  <c:x val="3.1448098713799465E-2"/>
                  <c:y val="-0.136936854670048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7B-4F0D-849E-6C50C56DD47D}"/>
                </c:ext>
              </c:extLst>
            </c:dLbl>
            <c:dLbl>
              <c:idx val="8"/>
              <c:layout>
                <c:manualLayout>
                  <c:x val="2.5006676167614827E-2"/>
                  <c:y val="-0.13695590312276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7B-4F0D-849E-6C50C56DD47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400" b="0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'C-9'!$G$7:$G$12</c:f>
              <c:strCache>
                <c:ptCount val="6"/>
                <c:pt idx="0">
                  <c:v> ACCIDENTE MORTAL </c:v>
                </c:pt>
                <c:pt idx="1">
                  <c:v> ACCIDENTE LEVE </c:v>
                </c:pt>
                <c:pt idx="2">
                  <c:v> TOTAL PERMANENTE </c:v>
                </c:pt>
                <c:pt idx="3">
                  <c:v> TOTAL TEMPORAL </c:v>
                </c:pt>
                <c:pt idx="4">
                  <c:v> PARCIAL PERMANENTE </c:v>
                </c:pt>
                <c:pt idx="5">
                  <c:v> PARCIAL TEMPORAL </c:v>
                </c:pt>
              </c:strCache>
            </c:strRef>
          </c:cat>
          <c:val>
            <c:numRef>
              <c:f>'C-9'!$H$7:$H$12</c:f>
              <c:numCache>
                <c:formatCode>_(* #,##0_);_(* \(#,##0\);_(* "-"_);_(@_)</c:formatCode>
                <c:ptCount val="6"/>
                <c:pt idx="0">
                  <c:v>18</c:v>
                </c:pt>
                <c:pt idx="1">
                  <c:v>3024</c:v>
                </c:pt>
                <c:pt idx="2">
                  <c:v>0</c:v>
                </c:pt>
                <c:pt idx="3">
                  <c:v>148</c:v>
                </c:pt>
                <c:pt idx="4">
                  <c:v>11</c:v>
                </c:pt>
                <c:pt idx="5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7B-4F0D-849E-6C50C56DD4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71"/>
        <c:splitType val="pos"/>
        <c:splitPos val="4"/>
        <c:secondPieSize val="114"/>
        <c:serLines>
          <c:spPr>
            <a:ln w="9525" cap="flat" cmpd="sng" algn="ctr">
              <a:solidFill>
                <a:schemeClr val="tx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INCIDENTES PELIGROSOS, SEGÚN FORMA SEGÚN FORMA DEL  INCIDENTE</a:t>
            </a:r>
          </a:p>
          <a:p>
            <a:pPr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MARZO 2025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4282637385276764"/>
          <c:y val="5.2923681526972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102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384719577314146"/>
          <c:y val="0.2373528987296202"/>
          <c:w val="0.51101312966928003"/>
          <c:h val="0.48795039645513755"/>
        </c:manualLayout>
      </c:layout>
      <c:pie3D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3AA-47A9-A204-AEBF2CE987FD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73AA-47A9-A204-AEBF2CE987FD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3AA-47A9-A204-AEBF2CE987FD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3AA-47A9-A204-AEBF2CE987FD}"/>
              </c:ext>
            </c:extLst>
          </c:dPt>
          <c:dPt>
            <c:idx val="4"/>
            <c:bubble3D val="0"/>
            <c:spPr>
              <a:solidFill>
                <a:schemeClr val="accent2">
                  <a:tint val="7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3AA-47A9-A204-AEBF2CE987FD}"/>
              </c:ext>
            </c:extLst>
          </c:dPt>
          <c:dPt>
            <c:idx val="5"/>
            <c:bubble3D val="0"/>
            <c:spPr>
              <a:solidFill>
                <a:schemeClr val="accent2">
                  <a:tint val="3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3AA-47A9-A204-AEBF2CE987FD}"/>
              </c:ext>
            </c:extLst>
          </c:dPt>
          <c:dPt>
            <c:idx val="6"/>
            <c:bubble3D val="0"/>
            <c:spPr>
              <a:solidFill>
                <a:schemeClr val="accent2">
                  <a:tint val="72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3AA-47A9-A204-AEBF2CE987FD}"/>
              </c:ext>
            </c:extLst>
          </c:dPt>
          <c:dPt>
            <c:idx val="7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73AA-47A9-A204-AEBF2CE987FD}"/>
              </c:ext>
            </c:extLst>
          </c:dPt>
          <c:dPt>
            <c:idx val="8"/>
            <c:bubble3D val="0"/>
            <c:spPr>
              <a:solidFill>
                <a:schemeClr val="accent2">
                  <a:tint val="44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3AA-47A9-A204-AEBF2CE987FD}"/>
              </c:ext>
            </c:extLst>
          </c:dPt>
          <c:dLbls>
            <c:dLbl>
              <c:idx val="0"/>
              <c:layout>
                <c:manualLayout>
                  <c:x val="7.5949043315853365E-2"/>
                  <c:y val="-0.325931395042186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4199405665031"/>
                      <c:h val="0.148727076409157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3AA-47A9-A204-AEBF2CE987FD}"/>
                </c:ext>
              </c:extLst>
            </c:dLbl>
            <c:dLbl>
              <c:idx val="1"/>
              <c:layout>
                <c:manualLayout>
                  <c:x val="0.13420212854310698"/>
                  <c:y val="-0.168421787447451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1920668663607"/>
                      <c:h val="0.209924972104588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73AA-47A9-A204-AEBF2CE987FD}"/>
                </c:ext>
              </c:extLst>
            </c:dLbl>
            <c:dLbl>
              <c:idx val="2"/>
              <c:layout>
                <c:manualLayout>
                  <c:x val="0.21119229224687766"/>
                  <c:y val="-6.17149414555058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48809626990603"/>
                      <c:h val="0.180932975685963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3AA-47A9-A204-AEBF2CE987FD}"/>
                </c:ext>
              </c:extLst>
            </c:dLbl>
            <c:dLbl>
              <c:idx val="3"/>
              <c:layout>
                <c:manualLayout>
                  <c:x val="0.27259911938751213"/>
                  <c:y val="7.41238467965250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99965441299924"/>
                      <c:h val="0.176165356307592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73AA-47A9-A204-AEBF2CE987FD}"/>
                </c:ext>
              </c:extLst>
            </c:dLbl>
            <c:dLbl>
              <c:idx val="4"/>
              <c:layout>
                <c:manualLayout>
                  <c:x val="-6.798406247078928E-2"/>
                  <c:y val="6.31297161455660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07671079934194"/>
                      <c:h val="0.206316503377800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3AA-47A9-A204-AEBF2CE987FD}"/>
                </c:ext>
              </c:extLst>
            </c:dLbl>
            <c:dLbl>
              <c:idx val="5"/>
              <c:layout>
                <c:manualLayout>
                  <c:x val="-0.13558029660127077"/>
                  <c:y val="-9.05826467462594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678900182160872"/>
                      <c:h val="0.134223006567975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73AA-47A9-A204-AEBF2CE987FD}"/>
                </c:ext>
              </c:extLst>
            </c:dLbl>
            <c:dLbl>
              <c:idx val="6"/>
              <c:layout>
                <c:manualLayout>
                  <c:x val="-0.19710942973192419"/>
                  <c:y val="6.81530975219162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734586105942524E-2"/>
                      <c:h val="0.189524624667379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3AA-47A9-A204-AEBF2CE987FD}"/>
                </c:ext>
              </c:extLst>
            </c:dLbl>
            <c:dLbl>
              <c:idx val="7"/>
              <c:layout>
                <c:manualLayout>
                  <c:x val="-4.9384076832200474E-2"/>
                  <c:y val="-5.87731877722796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95472587827192"/>
                      <c:h val="0.152884214916259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73AA-47A9-A204-AEBF2CE987FD}"/>
                </c:ext>
              </c:extLst>
            </c:dLbl>
            <c:dLbl>
              <c:idx val="8"/>
              <c:layout>
                <c:manualLayout>
                  <c:x val="-0.22364874595883141"/>
                  <c:y val="-1.6541423181548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177321963524477E-2"/>
                      <c:h val="8.97225549575692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3AA-47A9-A204-AEBF2CE987FD}"/>
                </c:ext>
              </c:extLst>
            </c:dLbl>
            <c:dLbl>
              <c:idx val="9"/>
              <c:layout>
                <c:manualLayout>
                  <c:x val="-1.3929133054035376E-5"/>
                  <c:y val="-4.0876217991910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AA-47A9-A204-AEBF2CE987FD}"/>
                </c:ext>
              </c:extLst>
            </c:dLbl>
            <c:dLbl>
              <c:idx val="10"/>
              <c:layout>
                <c:manualLayout>
                  <c:x val="3.0115078631907655E-2"/>
                  <c:y val="-6.31321084864392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A-47A9-A204-AEBF2CE987FD}"/>
                </c:ext>
              </c:extLst>
            </c:dLbl>
            <c:dLbl>
              <c:idx val="11"/>
              <c:layout>
                <c:manualLayout>
                  <c:x val="-2.6772000443396316E-3"/>
                  <c:y val="-6.4511008703295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AA-47A9-A204-AEBF2CE987F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'C-13'!$A$7:$A$13</c:f>
              <c:strCache>
                <c:ptCount val="7"/>
                <c:pt idx="0">
                  <c:v>CAÍDAS DE CARGAS IZADAS (CONTENEDORES, PAQUETES DESCARGAS, ETC)</c:v>
                </c:pt>
                <c:pt idx="1">
                  <c:v>CHOQUE DE VEHÍCULOS DE TRABAJO</c:v>
                </c:pt>
                <c:pt idx="2">
                  <c:v>DERRAME, ESCAPES, FUGAS DE MATERIALES PELIGROSOS (Corrrosivos, Reactivos, Explosivos, Tóxicos, Inflamable, Biológicos patógenos)</c:v>
                </c:pt>
                <c:pt idx="3">
                  <c:v>DERRUMBES (ZANJAS, TALUDES, CALZADURAS,EXCAVACIONES,DE TERRENOS EN GENERAL, ETC)</c:v>
                </c:pt>
                <c:pt idx="4">
                  <c:v>DESPLOMES ESTRUCTURAS, INSTALACIONES, PRODUCTOS ALMACENADOS</c:v>
                </c:pt>
                <c:pt idx="5">
                  <c:v>INCENDIOS</c:v>
                </c:pt>
                <c:pt idx="6">
                  <c:v>OTROS</c:v>
                </c:pt>
              </c:strCache>
            </c:strRef>
          </c:cat>
          <c:val>
            <c:numRef>
              <c:f>'C-13'!$B$7:$B$13</c:f>
              <c:numCache>
                <c:formatCode>_(* #,##0_);_(* \(#,##0\);_(* "-"_);_(@_)</c:formatCode>
                <c:ptCount val="7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AA-47A9-A204-AEBF2CE98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25400" cap="rnd" cmpd="sng" algn="ctr">
      <a:solidFill>
        <a:srgbClr val="FF0000"/>
      </a:solidFill>
      <a:prstDash val="solid"/>
      <a:round/>
    </a:ln>
    <a:effectLst>
      <a:outerShdw blurRad="50800" dist="50800" dir="5400000" algn="ctr" rotWithShape="0">
        <a:schemeClr val="accent1">
          <a:lumMod val="75000"/>
        </a:schemeClr>
      </a:out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217066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334000" y="35623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334000" y="3400425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218259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978588" y="6555441"/>
          <a:ext cx="104775" cy="21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218260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218258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34</xdr:row>
      <xdr:rowOff>0</xdr:rowOff>
    </xdr:from>
    <xdr:ext cx="104775" cy="217066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F8E8E2CF-A0C7-4D23-86B2-C2F064875C0E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6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5BBCD0A0-C539-4DD5-A434-A72DA5E59175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9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BCECBCB-363F-4E3C-A66A-C96AE18BA2A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6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215A0D5A-9342-446A-B9EE-B9E3AA4D2F6A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8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A6F92C5D-793F-4A63-BF1A-480FA5AED99A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7066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4075981B-C34C-47ED-BC8A-574C0C006C66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6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C213EEC1-3878-447D-A3E1-94FE7124468F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9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1F24FE63-4741-4A83-B9C6-9D36BCD3E41B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6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96C7FFD0-0F37-4B52-A4EF-7085698BBEFB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8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2BC7050-955E-4772-9F55-03096DE0F676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7066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823C3DAB-13D1-45AE-B551-4D559717CB6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6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667C31AC-214D-4EED-8588-8D10933F6FC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9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B7BAE7C9-6A49-478A-8767-7A297404A302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6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DC3127B8-90BB-4440-96E4-C27A58121BFE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8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FCE10623-7052-4B9D-BABC-C441F39D81EF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7066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55A4895A-527D-4160-A099-32195986646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6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DE82BA1F-CA78-4CA7-8D76-1EDC65620E3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9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C04F62E3-D528-4514-A112-18EC7883A34C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6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2C55AEF3-F2D9-4398-9E0A-84155E90AA9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8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66873057-1B27-4AE4-8874-EECF3437828D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7066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CD7CAD87-C583-4B73-8083-2F49B6139427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6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676B4B8B-C55A-4922-841F-89EF82782CF1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9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AAEC5FEE-A58F-4C04-8661-5F2237C10ACF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6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DCF32AD5-77BD-4830-9A98-F187405E0D08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8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E7DD7322-6B41-4BF5-B88D-48A8AFC89513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217066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1EF5236-664B-480E-A257-756F192CD784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F533E4A-D251-4062-978C-C6F89449FB90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218259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DB7CD62-59DA-44FA-A75A-7629E14AA982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218260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34AC7CCF-BC8D-4270-A2F4-086B14346772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218258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63C3C92-63C0-4BC8-9E81-F6B4E9FEB528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34</xdr:row>
      <xdr:rowOff>0</xdr:rowOff>
    </xdr:from>
    <xdr:ext cx="104775" cy="217066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7381822-4487-4883-ABAD-C13F69BF47FA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6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F33DE77-C25A-49E9-B47D-F28C6CE2567D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9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84BFAA0-3F28-4851-8402-4D6AFF59FCAD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6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14332673-6552-4CB2-916E-AA244560CC45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8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DBBA39E-9EB5-4CB9-9510-654E5435759A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7066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E422C16A-ADDE-4AD0-B665-5F345F7F1018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6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325B1CE2-8576-4C36-A6FB-0BDA886A0108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9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1053D43-3148-4D36-A86D-DC93D2D3B91A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6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54633F93-01D7-47F5-8DDD-1F046A591428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8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8B7D8B28-1A3E-41EA-8356-3F66E3294359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7066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3B5A1084-F3CB-4A1B-9B88-B0301C3A7346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6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BA23C873-1D78-400C-8AF9-6408F13ECF62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9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54204B35-CAFE-4F8F-AFF2-2A56267F928A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6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9AEB3F9-FF4F-4773-8285-7958259D7774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8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57C640C9-BC1D-496B-99F5-1311E04A8200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7066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FD5E6F7D-F11F-4210-9381-3FAFD42AE829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6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65A69CC2-0022-4479-ABEE-501C0DC36203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9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794D8F9-FB4D-43CE-991C-0B4CCBB286F5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6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DE990C1E-E9F6-435D-BF7C-4F87004A155B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8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CA6F98E0-3D69-4EAA-906E-3664256D5C23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7066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F22CDE71-417A-47C6-81D5-F2EF012AE095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6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319F1A8D-F319-4071-AC0A-88AEADA1C3D3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9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9A9CF336-590A-498C-AD53-E2051A8F79CC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6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7E75A38-05F2-4435-AC1E-4CBB34519916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8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6A13E1A5-BB5F-42A5-AB07-4F8FC0D42625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84077</xdr:colOff>
      <xdr:row>26</xdr:row>
      <xdr:rowOff>112700</xdr:rowOff>
    </xdr:from>
    <xdr:to>
      <xdr:col>5</xdr:col>
      <xdr:colOff>588838</xdr:colOff>
      <xdr:row>41</xdr:row>
      <xdr:rowOff>89027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165912</xdr:colOff>
      <xdr:row>26</xdr:row>
      <xdr:rowOff>113924</xdr:rowOff>
    </xdr:from>
    <xdr:to>
      <xdr:col>1</xdr:col>
      <xdr:colOff>609646</xdr:colOff>
      <xdr:row>41</xdr:row>
      <xdr:rowOff>90626</xdr:rowOff>
    </xdr:to>
    <xdr:graphicFrame macro="">
      <xdr:nvGraphicFramePr>
        <xdr:cNvPr id="5" name="3 Gráfico">
          <a:extLst>
            <a:ext uri="{FF2B5EF4-FFF2-40B4-BE49-F238E27FC236}">
              <a16:creationId xmlns:a16="http://schemas.microsoft.com/office/drawing/2014/main" id="{80375985-44A9-4D9E-B18C-F8E827AAD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119061</xdr:colOff>
      <xdr:row>20</xdr:row>
      <xdr:rowOff>155885</xdr:rowOff>
    </xdr:from>
    <xdr:to>
      <xdr:col>4</xdr:col>
      <xdr:colOff>838200</xdr:colOff>
      <xdr:row>33</xdr:row>
      <xdr:rowOff>133350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1201830</xdr:colOff>
      <xdr:row>49</xdr:row>
      <xdr:rowOff>142877</xdr:rowOff>
    </xdr:from>
    <xdr:to>
      <xdr:col>2</xdr:col>
      <xdr:colOff>1358</xdr:colOff>
      <xdr:row>56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870104</xdr:colOff>
      <xdr:row>50</xdr:row>
      <xdr:rowOff>88205</xdr:rowOff>
    </xdr:from>
    <xdr:to>
      <xdr:col>2</xdr:col>
      <xdr:colOff>36487</xdr:colOff>
      <xdr:row>58</xdr:row>
      <xdr:rowOff>38198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C5F59F2-3924-4277-B8B1-887A7F27B0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141223</xdr:colOff>
      <xdr:row>31</xdr:row>
      <xdr:rowOff>76200</xdr:rowOff>
    </xdr:from>
    <xdr:to>
      <xdr:col>3</xdr:col>
      <xdr:colOff>379347</xdr:colOff>
      <xdr:row>47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281609</xdr:colOff>
      <xdr:row>16</xdr:row>
      <xdr:rowOff>126401</xdr:rowOff>
    </xdr:from>
    <xdr:to>
      <xdr:col>4</xdr:col>
      <xdr:colOff>372717</xdr:colOff>
      <xdr:row>28</xdr:row>
      <xdr:rowOff>243053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372717</xdr:colOff>
      <xdr:row>15</xdr:row>
      <xdr:rowOff>194960</xdr:rowOff>
    </xdr:from>
    <xdr:to>
      <xdr:col>3</xdr:col>
      <xdr:colOff>993913</xdr:colOff>
      <xdr:row>31</xdr:row>
      <xdr:rowOff>2586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42"/>
  <sheetViews>
    <sheetView showGridLines="0" tabSelected="1" zoomScale="110" zoomScaleNormal="110" zoomScaleSheetLayoutView="110" workbookViewId="0">
      <selection activeCell="N7" sqref="N7"/>
    </sheetView>
  </sheetViews>
  <sheetFormatPr baseColWidth="10" defaultColWidth="11.44140625" defaultRowHeight="29.25" customHeight="1" x14ac:dyDescent="0.25"/>
  <cols>
    <col min="1" max="1" width="2.88671875" style="38" customWidth="1"/>
    <col min="2" max="2" width="19" style="38" customWidth="1"/>
    <col min="3" max="3" width="13.109375" style="38" customWidth="1"/>
    <col min="4" max="4" width="11.88671875" style="38" customWidth="1"/>
    <col min="5" max="5" width="12.109375" style="38" customWidth="1"/>
    <col min="6" max="6" width="15" style="38" customWidth="1"/>
    <col min="7" max="7" width="15.6640625" style="38" customWidth="1"/>
    <col min="8" max="8" width="2" style="38" customWidth="1"/>
    <col min="9" max="9" width="1.88671875" style="38" customWidth="1"/>
    <col min="10" max="10" width="7.44140625" style="38" customWidth="1"/>
    <col min="11" max="11" width="10.5546875" style="38" customWidth="1"/>
    <col min="12" max="12" width="11.6640625" style="38" bestFit="1" customWidth="1"/>
    <col min="13" max="13" width="5.109375" style="38" customWidth="1"/>
    <col min="14" max="17" width="6.6640625" style="38" customWidth="1"/>
    <col min="18" max="16384" width="11.44140625" style="38"/>
  </cols>
  <sheetData>
    <row r="1" spans="1:18" ht="13.5" customHeight="1" x14ac:dyDescent="0.25">
      <c r="A1" s="208"/>
      <c r="B1" s="281" t="s">
        <v>147</v>
      </c>
      <c r="C1" s="281"/>
      <c r="D1" s="281"/>
      <c r="E1" s="281"/>
      <c r="F1" s="281"/>
      <c r="G1" s="281"/>
      <c r="H1" s="208"/>
      <c r="I1" s="37"/>
    </row>
    <row r="2" spans="1:18" ht="13.5" customHeight="1" x14ac:dyDescent="0.25">
      <c r="A2" s="208"/>
      <c r="B2" s="208" t="s">
        <v>82</v>
      </c>
      <c r="C2" s="208"/>
      <c r="D2" s="208"/>
      <c r="E2" s="208"/>
      <c r="F2" s="208"/>
      <c r="G2" s="208"/>
      <c r="H2" s="208"/>
      <c r="J2" s="38" t="s">
        <v>150</v>
      </c>
    </row>
    <row r="3" spans="1:18" s="39" customFormat="1" ht="13.5" customHeight="1" x14ac:dyDescent="0.25">
      <c r="A3" s="282" t="s">
        <v>295</v>
      </c>
      <c r="B3" s="282"/>
      <c r="C3" s="282"/>
      <c r="D3" s="282"/>
      <c r="E3" s="282"/>
      <c r="F3" s="282"/>
      <c r="G3" s="282"/>
      <c r="H3" s="282"/>
      <c r="I3" s="38"/>
      <c r="J3" s="38"/>
      <c r="K3" s="38"/>
      <c r="L3" s="38"/>
    </row>
    <row r="4" spans="1:18" s="39" customFormat="1" ht="13.5" customHeight="1" x14ac:dyDescent="0.25">
      <c r="A4" s="208"/>
      <c r="B4" s="285" t="s">
        <v>332</v>
      </c>
      <c r="C4" s="285"/>
      <c r="D4" s="285"/>
      <c r="E4" s="285"/>
      <c r="F4" s="285"/>
      <c r="G4" s="285"/>
      <c r="H4" s="209"/>
      <c r="I4" s="38"/>
      <c r="J4" s="38"/>
      <c r="K4" s="38"/>
      <c r="L4" s="38"/>
    </row>
    <row r="5" spans="1:18" s="39" customFormat="1" ht="13.5" customHeight="1" x14ac:dyDescent="0.25">
      <c r="A5" s="46"/>
      <c r="B5" s="46"/>
      <c r="C5" s="225"/>
      <c r="D5" s="225"/>
      <c r="E5" s="225"/>
      <c r="F5" s="225"/>
      <c r="G5" s="46"/>
      <c r="H5" s="46"/>
      <c r="J5" s="38" t="s">
        <v>149</v>
      </c>
      <c r="K5" s="38"/>
      <c r="L5" s="38"/>
    </row>
    <row r="6" spans="1:18" s="39" customFormat="1" ht="15" customHeight="1" x14ac:dyDescent="0.25">
      <c r="B6" s="284" t="s">
        <v>162</v>
      </c>
      <c r="C6" s="283" t="s">
        <v>34</v>
      </c>
      <c r="D6" s="283"/>
      <c r="E6" s="283"/>
      <c r="F6" s="283"/>
      <c r="G6" s="284" t="s">
        <v>0</v>
      </c>
      <c r="I6" s="38"/>
      <c r="J6" s="147"/>
      <c r="K6" s="3"/>
      <c r="L6" s="3"/>
      <c r="M6" s="2"/>
      <c r="N6" s="2"/>
      <c r="O6" s="2"/>
      <c r="P6" s="2"/>
      <c r="Q6" s="2"/>
      <c r="R6" s="2"/>
    </row>
    <row r="7" spans="1:18" s="39" customFormat="1" ht="21" customHeight="1" x14ac:dyDescent="0.25">
      <c r="B7" s="284"/>
      <c r="C7" s="53" t="s">
        <v>265</v>
      </c>
      <c r="D7" s="53" t="s">
        <v>29</v>
      </c>
      <c r="E7" s="53" t="s">
        <v>43</v>
      </c>
      <c r="F7" s="53" t="s">
        <v>31</v>
      </c>
      <c r="G7" s="284"/>
      <c r="I7" s="38"/>
      <c r="J7" s="147"/>
      <c r="K7" s="3"/>
      <c r="L7" s="3"/>
      <c r="M7" s="2"/>
      <c r="N7" s="2"/>
      <c r="O7" s="2"/>
      <c r="P7" s="2"/>
      <c r="Q7" s="2"/>
      <c r="R7" s="2"/>
    </row>
    <row r="8" spans="1:18" s="39" customFormat="1" ht="6" customHeight="1" x14ac:dyDescent="0.25">
      <c r="B8" s="51"/>
      <c r="C8" s="63"/>
      <c r="D8" s="63"/>
      <c r="E8" s="63"/>
      <c r="F8" s="63"/>
      <c r="G8" s="139"/>
      <c r="H8" s="38"/>
      <c r="I8" s="38"/>
      <c r="J8" s="147"/>
      <c r="K8" s="152"/>
      <c r="L8" s="3"/>
      <c r="M8" s="2"/>
      <c r="N8" s="153"/>
      <c r="O8" s="153"/>
      <c r="P8" s="153"/>
      <c r="Q8" s="153"/>
      <c r="R8" s="2"/>
    </row>
    <row r="9" spans="1:18" s="39" customFormat="1" ht="12" customHeight="1" x14ac:dyDescent="0.25">
      <c r="B9" s="182" t="s">
        <v>311</v>
      </c>
      <c r="C9" s="195">
        <v>0</v>
      </c>
      <c r="D9" s="195">
        <v>0</v>
      </c>
      <c r="E9" s="195">
        <v>0</v>
      </c>
      <c r="F9" s="195">
        <v>0</v>
      </c>
      <c r="G9" s="198">
        <f t="shared" ref="G9:G33" si="0">SUM(C9:F9)</f>
        <v>0</v>
      </c>
      <c r="H9" s="38"/>
      <c r="J9" s="148"/>
      <c r="K9" s="3"/>
      <c r="L9" s="3"/>
      <c r="M9" s="2"/>
      <c r="N9" s="153"/>
      <c r="O9" s="153"/>
      <c r="P9" s="153"/>
      <c r="Q9" s="153"/>
      <c r="R9" s="2"/>
    </row>
    <row r="10" spans="1:18" s="39" customFormat="1" ht="12" customHeight="1" x14ac:dyDescent="0.25">
      <c r="B10" s="181" t="s">
        <v>296</v>
      </c>
      <c r="C10" s="195">
        <v>0</v>
      </c>
      <c r="D10" s="195">
        <v>141</v>
      </c>
      <c r="E10" s="195">
        <v>1</v>
      </c>
      <c r="F10" s="195">
        <v>0</v>
      </c>
      <c r="G10" s="198">
        <f t="shared" si="0"/>
        <v>142</v>
      </c>
      <c r="H10" s="38"/>
      <c r="I10" s="38"/>
      <c r="J10" s="148"/>
      <c r="K10" s="154"/>
      <c r="L10" s="3"/>
      <c r="M10" s="2"/>
      <c r="N10" s="153"/>
      <c r="O10" s="153"/>
      <c r="P10" s="153"/>
      <c r="Q10" s="153"/>
      <c r="R10" s="2"/>
    </row>
    <row r="11" spans="1:18" s="39" customFormat="1" ht="12" customHeight="1" x14ac:dyDescent="0.25">
      <c r="B11" s="181" t="s">
        <v>297</v>
      </c>
      <c r="C11" s="195">
        <v>0</v>
      </c>
      <c r="D11" s="195">
        <v>15</v>
      </c>
      <c r="E11" s="195">
        <v>0</v>
      </c>
      <c r="F11" s="195">
        <v>0</v>
      </c>
      <c r="G11" s="198">
        <f t="shared" si="0"/>
        <v>15</v>
      </c>
      <c r="H11" s="38"/>
      <c r="I11" s="38"/>
      <c r="J11" s="148"/>
      <c r="K11" s="3"/>
      <c r="L11" s="3"/>
      <c r="M11" s="2"/>
      <c r="N11" s="153"/>
      <c r="O11" s="153"/>
      <c r="P11" s="153"/>
      <c r="Q11" s="153"/>
      <c r="R11" s="2"/>
    </row>
    <row r="12" spans="1:18" s="39" customFormat="1" ht="12" customHeight="1" x14ac:dyDescent="0.25">
      <c r="B12" s="181" t="s">
        <v>298</v>
      </c>
      <c r="C12" s="195">
        <v>1</v>
      </c>
      <c r="D12" s="195">
        <v>281</v>
      </c>
      <c r="E12" s="195">
        <v>1</v>
      </c>
      <c r="F12" s="195">
        <v>0</v>
      </c>
      <c r="G12" s="198">
        <f t="shared" si="0"/>
        <v>283</v>
      </c>
      <c r="H12" s="38"/>
      <c r="I12" s="38"/>
      <c r="J12" s="148"/>
      <c r="K12" s="3"/>
      <c r="L12" s="3"/>
      <c r="M12" s="2"/>
      <c r="N12" s="153"/>
      <c r="O12" s="153"/>
      <c r="P12" s="153"/>
      <c r="Q12" s="153"/>
      <c r="R12" s="2"/>
    </row>
    <row r="13" spans="1:18" s="39" customFormat="1" ht="12" customHeight="1" x14ac:dyDescent="0.25">
      <c r="B13" s="181" t="s">
        <v>299</v>
      </c>
      <c r="C13" s="195">
        <v>0</v>
      </c>
      <c r="D13" s="195">
        <v>6</v>
      </c>
      <c r="E13" s="195">
        <v>0</v>
      </c>
      <c r="F13" s="195">
        <v>0</v>
      </c>
      <c r="G13" s="198">
        <f t="shared" si="0"/>
        <v>6</v>
      </c>
      <c r="H13" s="38"/>
      <c r="I13" s="38"/>
      <c r="J13" s="148"/>
      <c r="K13" s="3"/>
      <c r="L13" s="3"/>
      <c r="M13" s="2"/>
      <c r="N13" s="153"/>
      <c r="O13" s="153"/>
      <c r="P13" s="153"/>
      <c r="Q13" s="153"/>
      <c r="R13" s="2"/>
    </row>
    <row r="14" spans="1:18" s="39" customFormat="1" ht="12" customHeight="1" x14ac:dyDescent="0.25">
      <c r="B14" s="181" t="s">
        <v>300</v>
      </c>
      <c r="C14" s="195">
        <v>0</v>
      </c>
      <c r="D14" s="195">
        <v>11</v>
      </c>
      <c r="E14" s="195">
        <v>0</v>
      </c>
      <c r="F14" s="195">
        <v>0</v>
      </c>
      <c r="G14" s="198">
        <f t="shared" si="0"/>
        <v>11</v>
      </c>
      <c r="H14" s="38"/>
      <c r="I14" s="38"/>
      <c r="J14" s="148"/>
      <c r="K14" s="3"/>
      <c r="L14" s="3"/>
      <c r="M14" s="2"/>
      <c r="N14" s="153"/>
      <c r="O14" s="153"/>
      <c r="P14" s="153"/>
      <c r="Q14" s="153"/>
      <c r="R14" s="2"/>
    </row>
    <row r="15" spans="1:18" s="39" customFormat="1" ht="12" customHeight="1" x14ac:dyDescent="0.25">
      <c r="B15" s="181" t="s">
        <v>301</v>
      </c>
      <c r="C15" s="195">
        <v>3</v>
      </c>
      <c r="D15" s="195">
        <v>252</v>
      </c>
      <c r="E15" s="195">
        <v>9</v>
      </c>
      <c r="F15" s="195">
        <v>0</v>
      </c>
      <c r="G15" s="198">
        <f t="shared" si="0"/>
        <v>264</v>
      </c>
      <c r="H15" s="38"/>
      <c r="I15" s="38"/>
      <c r="J15" s="148"/>
      <c r="K15" s="3"/>
      <c r="L15" s="3"/>
      <c r="M15" s="2"/>
      <c r="N15" s="153"/>
      <c r="O15" s="153"/>
      <c r="P15" s="153"/>
      <c r="Q15" s="153"/>
      <c r="R15" s="2"/>
    </row>
    <row r="16" spans="1:18" s="39" customFormat="1" ht="12" customHeight="1" x14ac:dyDescent="0.25">
      <c r="B16" s="181" t="s">
        <v>302</v>
      </c>
      <c r="C16" s="195">
        <v>1</v>
      </c>
      <c r="D16" s="195">
        <v>26</v>
      </c>
      <c r="E16" s="195">
        <v>0</v>
      </c>
      <c r="F16" s="195">
        <v>0</v>
      </c>
      <c r="G16" s="198">
        <f t="shared" si="0"/>
        <v>27</v>
      </c>
      <c r="H16" s="38"/>
      <c r="I16" s="38"/>
      <c r="J16" s="148"/>
      <c r="K16" s="3"/>
      <c r="L16" s="3"/>
      <c r="M16" s="2"/>
      <c r="N16" s="153"/>
      <c r="O16" s="153"/>
      <c r="P16" s="153"/>
      <c r="Q16" s="153"/>
      <c r="R16" s="2"/>
    </row>
    <row r="17" spans="2:18" ht="12" customHeight="1" x14ac:dyDescent="0.25">
      <c r="B17" s="181" t="s">
        <v>303</v>
      </c>
      <c r="C17" s="195">
        <v>0</v>
      </c>
      <c r="D17" s="195">
        <v>4</v>
      </c>
      <c r="E17" s="195">
        <v>0</v>
      </c>
      <c r="F17" s="195">
        <v>0</v>
      </c>
      <c r="G17" s="198">
        <f t="shared" si="0"/>
        <v>4</v>
      </c>
      <c r="J17" s="148"/>
      <c r="K17" s="3"/>
      <c r="L17" s="3"/>
      <c r="M17" s="3"/>
      <c r="N17" s="153"/>
      <c r="O17" s="153"/>
      <c r="P17" s="153"/>
      <c r="Q17" s="153"/>
      <c r="R17" s="3"/>
    </row>
    <row r="18" spans="2:18" ht="12" customHeight="1" x14ac:dyDescent="0.25">
      <c r="B18" s="181" t="s">
        <v>304</v>
      </c>
      <c r="C18" s="195">
        <v>0</v>
      </c>
      <c r="D18" s="195">
        <v>14</v>
      </c>
      <c r="E18" s="195">
        <v>2</v>
      </c>
      <c r="F18" s="195">
        <v>0</v>
      </c>
      <c r="G18" s="198">
        <f t="shared" si="0"/>
        <v>16</v>
      </c>
      <c r="J18" s="148"/>
      <c r="K18" s="3"/>
      <c r="L18" s="3"/>
      <c r="M18" s="3"/>
      <c r="N18" s="153"/>
      <c r="O18" s="153"/>
      <c r="P18" s="153"/>
      <c r="Q18" s="153"/>
      <c r="R18" s="3"/>
    </row>
    <row r="19" spans="2:18" s="39" customFormat="1" ht="12" customHeight="1" x14ac:dyDescent="0.25">
      <c r="B19" s="181" t="s">
        <v>305</v>
      </c>
      <c r="C19" s="195">
        <v>0</v>
      </c>
      <c r="D19" s="195">
        <v>31</v>
      </c>
      <c r="E19" s="195">
        <v>0</v>
      </c>
      <c r="F19" s="195">
        <v>0</v>
      </c>
      <c r="G19" s="198">
        <f t="shared" si="0"/>
        <v>31</v>
      </c>
      <c r="H19" s="38"/>
      <c r="I19" s="38"/>
      <c r="J19" s="148"/>
      <c r="K19" s="3"/>
      <c r="L19" s="3"/>
      <c r="M19" s="2"/>
      <c r="N19" s="153"/>
      <c r="O19" s="153"/>
      <c r="P19" s="153"/>
      <c r="Q19" s="153"/>
      <c r="R19" s="2"/>
    </row>
    <row r="20" spans="2:18" s="39" customFormat="1" ht="12" customHeight="1" x14ac:dyDescent="0.25">
      <c r="B20" s="181" t="s">
        <v>306</v>
      </c>
      <c r="C20" s="195">
        <v>1</v>
      </c>
      <c r="D20" s="195">
        <v>26</v>
      </c>
      <c r="E20" s="195">
        <v>0</v>
      </c>
      <c r="F20" s="195">
        <v>0</v>
      </c>
      <c r="G20" s="198">
        <f t="shared" si="0"/>
        <v>27</v>
      </c>
      <c r="H20" s="38"/>
      <c r="I20" s="38"/>
      <c r="J20" s="148"/>
      <c r="K20" s="3"/>
      <c r="L20" s="3"/>
      <c r="M20" s="2"/>
      <c r="N20" s="153"/>
      <c r="O20" s="153"/>
      <c r="P20" s="153"/>
      <c r="Q20" s="153"/>
      <c r="R20" s="2"/>
    </row>
    <row r="21" spans="2:18" s="39" customFormat="1" ht="12" customHeight="1" x14ac:dyDescent="0.25">
      <c r="B21" s="181" t="s">
        <v>307</v>
      </c>
      <c r="C21" s="195">
        <v>3</v>
      </c>
      <c r="D21" s="195">
        <v>34</v>
      </c>
      <c r="E21" s="195">
        <v>1</v>
      </c>
      <c r="F21" s="195">
        <v>0</v>
      </c>
      <c r="G21" s="198">
        <f t="shared" si="0"/>
        <v>38</v>
      </c>
      <c r="H21" s="38"/>
      <c r="I21" s="38"/>
      <c r="J21" s="149"/>
      <c r="K21" s="3"/>
      <c r="L21" s="3"/>
      <c r="M21" s="2"/>
      <c r="N21" s="153"/>
      <c r="O21" s="153"/>
      <c r="P21" s="153"/>
      <c r="Q21" s="153"/>
      <c r="R21" s="2"/>
    </row>
    <row r="22" spans="2:18" s="39" customFormat="1" ht="12" customHeight="1" x14ac:dyDescent="0.25">
      <c r="B22" s="181" t="s">
        <v>308</v>
      </c>
      <c r="C22" s="195">
        <v>0</v>
      </c>
      <c r="D22" s="195">
        <v>85</v>
      </c>
      <c r="E22" s="195">
        <v>1</v>
      </c>
      <c r="F22" s="195">
        <v>0</v>
      </c>
      <c r="G22" s="198">
        <f t="shared" si="0"/>
        <v>86</v>
      </c>
      <c r="H22" s="38"/>
      <c r="I22" s="38"/>
      <c r="J22" s="148"/>
      <c r="K22" s="3"/>
      <c r="L22" s="3"/>
      <c r="M22" s="2"/>
      <c r="N22" s="153"/>
      <c r="O22" s="153"/>
      <c r="P22" s="153"/>
      <c r="Q22" s="153"/>
      <c r="R22" s="2"/>
    </row>
    <row r="23" spans="2:18" s="39" customFormat="1" ht="12" customHeight="1" x14ac:dyDescent="0.25">
      <c r="B23" s="181" t="s">
        <v>309</v>
      </c>
      <c r="C23" s="195">
        <v>7</v>
      </c>
      <c r="D23" s="195">
        <v>2618</v>
      </c>
      <c r="E23" s="195">
        <v>18</v>
      </c>
      <c r="F23" s="195">
        <v>8</v>
      </c>
      <c r="G23" s="198">
        <f t="shared" ref="G23" si="1">SUM(C23:F23)</f>
        <v>2651</v>
      </c>
      <c r="H23" s="38"/>
      <c r="I23" s="38"/>
      <c r="J23" s="148"/>
      <c r="K23" s="3"/>
      <c r="L23" s="3"/>
      <c r="M23" s="2"/>
      <c r="N23" s="153"/>
      <c r="O23" s="153"/>
      <c r="P23" s="153"/>
      <c r="Q23" s="153"/>
      <c r="R23" s="2"/>
    </row>
    <row r="24" spans="2:18" s="39" customFormat="1" ht="12" customHeight="1" x14ac:dyDescent="0.25">
      <c r="B24" s="181" t="s">
        <v>310</v>
      </c>
      <c r="C24" s="195">
        <v>0</v>
      </c>
      <c r="D24" s="195">
        <v>9</v>
      </c>
      <c r="E24" s="195">
        <v>0</v>
      </c>
      <c r="F24" s="195">
        <v>0</v>
      </c>
      <c r="G24" s="198">
        <f t="shared" si="0"/>
        <v>9</v>
      </c>
      <c r="H24" s="38"/>
      <c r="I24" s="38"/>
      <c r="J24" s="148"/>
      <c r="K24" s="3"/>
      <c r="L24" s="3"/>
      <c r="M24" s="2"/>
      <c r="N24" s="153"/>
      <c r="O24" s="153"/>
      <c r="P24" s="153"/>
      <c r="Q24" s="153"/>
      <c r="R24" s="2"/>
    </row>
    <row r="25" spans="2:18" s="39" customFormat="1" ht="12" customHeight="1" x14ac:dyDescent="0.25">
      <c r="B25" s="181" t="s">
        <v>314</v>
      </c>
      <c r="C25" s="195">
        <v>0</v>
      </c>
      <c r="D25" s="195">
        <v>0</v>
      </c>
      <c r="E25" s="195">
        <v>0</v>
      </c>
      <c r="F25" s="195">
        <v>0</v>
      </c>
      <c r="G25" s="198">
        <f t="shared" si="0"/>
        <v>0</v>
      </c>
      <c r="H25" s="38"/>
      <c r="I25" s="38"/>
      <c r="J25" s="148"/>
      <c r="K25" s="3"/>
      <c r="L25" s="3"/>
      <c r="M25" s="2"/>
      <c r="N25" s="153"/>
      <c r="O25" s="153"/>
      <c r="P25" s="153"/>
      <c r="Q25" s="153"/>
      <c r="R25" s="2"/>
    </row>
    <row r="26" spans="2:18" s="39" customFormat="1" ht="12" customHeight="1" x14ac:dyDescent="0.25">
      <c r="B26" s="181" t="s">
        <v>282</v>
      </c>
      <c r="C26" s="195">
        <v>0</v>
      </c>
      <c r="D26" s="195">
        <v>15</v>
      </c>
      <c r="E26" s="195">
        <v>0</v>
      </c>
      <c r="F26" s="195">
        <v>0</v>
      </c>
      <c r="G26" s="198">
        <f t="shared" si="0"/>
        <v>15</v>
      </c>
      <c r="H26" s="38"/>
      <c r="I26" s="38"/>
      <c r="J26" s="148"/>
      <c r="K26" s="3"/>
      <c r="L26" s="3"/>
      <c r="M26" s="2"/>
      <c r="N26" s="153"/>
      <c r="O26" s="153"/>
      <c r="P26" s="153"/>
      <c r="Q26" s="153"/>
      <c r="R26" s="2"/>
    </row>
    <row r="27" spans="2:18" s="39" customFormat="1" ht="12" customHeight="1" x14ac:dyDescent="0.25">
      <c r="B27" s="181" t="s">
        <v>283</v>
      </c>
      <c r="C27" s="195">
        <v>0</v>
      </c>
      <c r="D27" s="195">
        <v>20</v>
      </c>
      <c r="E27" s="195">
        <v>0</v>
      </c>
      <c r="F27" s="195">
        <v>0</v>
      </c>
      <c r="G27" s="198">
        <f t="shared" si="0"/>
        <v>20</v>
      </c>
      <c r="H27" s="38"/>
      <c r="I27" s="38"/>
      <c r="J27" s="148"/>
      <c r="K27" s="3"/>
      <c r="L27" s="3"/>
      <c r="M27" s="2"/>
      <c r="N27" s="153"/>
      <c r="O27" s="153"/>
      <c r="P27" s="153"/>
      <c r="Q27" s="153"/>
      <c r="R27" s="2"/>
    </row>
    <row r="28" spans="2:18" ht="12" customHeight="1" x14ac:dyDescent="0.25">
      <c r="B28" s="181" t="s">
        <v>284</v>
      </c>
      <c r="C28" s="195">
        <v>2</v>
      </c>
      <c r="D28" s="195">
        <v>54</v>
      </c>
      <c r="E28" s="195">
        <v>1</v>
      </c>
      <c r="F28" s="195">
        <v>0</v>
      </c>
      <c r="G28" s="198">
        <f t="shared" si="0"/>
        <v>57</v>
      </c>
      <c r="H28" s="37"/>
      <c r="J28" s="150"/>
      <c r="K28" s="3"/>
      <c r="L28" s="3"/>
      <c r="M28" s="3"/>
      <c r="N28" s="153"/>
      <c r="O28" s="153"/>
      <c r="P28" s="153"/>
      <c r="Q28" s="153"/>
      <c r="R28" s="3"/>
    </row>
    <row r="29" spans="2:18" ht="12" customHeight="1" x14ac:dyDescent="0.25">
      <c r="B29" s="181" t="s">
        <v>279</v>
      </c>
      <c r="C29" s="195">
        <v>0</v>
      </c>
      <c r="D29" s="195">
        <v>19</v>
      </c>
      <c r="E29" s="195">
        <v>1</v>
      </c>
      <c r="F29" s="195">
        <v>0</v>
      </c>
      <c r="G29" s="198">
        <f t="shared" ref="G29" si="2">SUM(C29:F29)</f>
        <v>20</v>
      </c>
      <c r="H29" s="37"/>
      <c r="J29" s="150"/>
      <c r="K29" s="3"/>
      <c r="L29" s="3"/>
      <c r="M29" s="3"/>
      <c r="N29" s="153"/>
      <c r="O29" s="153"/>
      <c r="P29" s="153"/>
      <c r="Q29" s="153"/>
      <c r="R29" s="3"/>
    </row>
    <row r="30" spans="2:18" ht="12" customHeight="1" x14ac:dyDescent="0.25">
      <c r="B30" s="181" t="s">
        <v>315</v>
      </c>
      <c r="C30" s="195">
        <v>0</v>
      </c>
      <c r="D30" s="195">
        <v>0</v>
      </c>
      <c r="E30" s="195">
        <v>0</v>
      </c>
      <c r="F30" s="195">
        <v>0</v>
      </c>
      <c r="G30" s="198">
        <f t="shared" si="0"/>
        <v>0</v>
      </c>
      <c r="J30" s="147"/>
      <c r="K30" s="3"/>
      <c r="L30" s="3"/>
      <c r="M30" s="3"/>
      <c r="N30" s="153"/>
      <c r="O30" s="153"/>
      <c r="P30" s="153"/>
      <c r="Q30" s="153"/>
      <c r="R30" s="3"/>
    </row>
    <row r="31" spans="2:18" ht="12" customHeight="1" x14ac:dyDescent="0.25">
      <c r="B31" s="181" t="s">
        <v>285</v>
      </c>
      <c r="C31" s="195">
        <v>0</v>
      </c>
      <c r="D31" s="195">
        <v>13</v>
      </c>
      <c r="E31" s="195">
        <v>2</v>
      </c>
      <c r="F31" s="195">
        <v>0</v>
      </c>
      <c r="G31" s="198">
        <f t="shared" si="0"/>
        <v>15</v>
      </c>
      <c r="J31" s="147"/>
      <c r="K31" s="3"/>
      <c r="L31" s="3"/>
      <c r="M31" s="3"/>
      <c r="N31" s="153"/>
      <c r="O31" s="153"/>
      <c r="P31" s="153"/>
      <c r="Q31" s="153"/>
      <c r="R31" s="3"/>
    </row>
    <row r="32" spans="2:18" ht="12" customHeight="1" x14ac:dyDescent="0.25">
      <c r="B32" s="181" t="s">
        <v>287</v>
      </c>
      <c r="C32" s="195">
        <v>0</v>
      </c>
      <c r="D32" s="195">
        <v>2</v>
      </c>
      <c r="E32" s="195">
        <v>0</v>
      </c>
      <c r="F32" s="195">
        <v>0</v>
      </c>
      <c r="G32" s="198">
        <f t="shared" si="0"/>
        <v>2</v>
      </c>
      <c r="J32" s="147"/>
      <c r="K32" s="3"/>
      <c r="L32" s="3"/>
      <c r="M32" s="3"/>
      <c r="N32" s="153"/>
      <c r="O32" s="153"/>
      <c r="P32" s="153"/>
      <c r="Q32" s="153"/>
      <c r="R32" s="3"/>
    </row>
    <row r="33" spans="2:18" ht="12" customHeight="1" x14ac:dyDescent="0.25">
      <c r="B33" s="181" t="s">
        <v>286</v>
      </c>
      <c r="C33" s="195">
        <v>0</v>
      </c>
      <c r="D33" s="195">
        <v>46</v>
      </c>
      <c r="E33" s="195">
        <v>0</v>
      </c>
      <c r="F33" s="195">
        <v>0</v>
      </c>
      <c r="G33" s="198">
        <f t="shared" si="0"/>
        <v>46</v>
      </c>
      <c r="J33" s="147"/>
      <c r="K33" s="3"/>
      <c r="L33" s="3"/>
      <c r="M33" s="3"/>
      <c r="N33" s="153"/>
      <c r="O33" s="153"/>
      <c r="P33" s="153"/>
      <c r="Q33" s="153"/>
      <c r="R33" s="3"/>
    </row>
    <row r="34" spans="2:18" ht="7.5" customHeight="1" x14ac:dyDescent="0.25">
      <c r="B34" s="160"/>
      <c r="C34" s="195"/>
      <c r="D34" s="195"/>
      <c r="E34" s="195"/>
      <c r="F34" s="195"/>
      <c r="G34" s="198"/>
      <c r="J34" s="151"/>
      <c r="K34" s="3"/>
      <c r="L34" s="3"/>
      <c r="M34" s="3"/>
      <c r="N34" s="153"/>
      <c r="O34" s="153"/>
      <c r="P34" s="153"/>
      <c r="Q34" s="153"/>
      <c r="R34" s="3"/>
    </row>
    <row r="35" spans="2:18" ht="18" customHeight="1" x14ac:dyDescent="0.25">
      <c r="B35" s="86" t="s">
        <v>0</v>
      </c>
      <c r="C35" s="196">
        <f>SUM(C9:C33)</f>
        <v>18</v>
      </c>
      <c r="D35" s="196">
        <f>SUM(D9:D33)</f>
        <v>3722</v>
      </c>
      <c r="E35" s="196">
        <f>SUM(E9:E33)</f>
        <v>37</v>
      </c>
      <c r="F35" s="196">
        <f>SUM(F9:F33)</f>
        <v>8</v>
      </c>
      <c r="G35" s="196">
        <f>SUM(G9:G33)</f>
        <v>3785</v>
      </c>
      <c r="J35" s="150"/>
      <c r="K35" s="3"/>
      <c r="L35" s="3"/>
      <c r="M35" s="3"/>
      <c r="N35" s="3"/>
      <c r="O35" s="3"/>
      <c r="P35" s="3"/>
      <c r="Q35" s="3"/>
      <c r="R35" s="3"/>
    </row>
    <row r="36" spans="2:18" ht="13.5" customHeight="1" x14ac:dyDescent="0.25">
      <c r="B36" s="50" t="s">
        <v>269</v>
      </c>
      <c r="C36" s="47"/>
      <c r="D36" s="47"/>
      <c r="E36" s="47"/>
      <c r="F36" s="47"/>
      <c r="G36" s="47"/>
      <c r="H36" s="47"/>
      <c r="J36" s="147"/>
      <c r="K36" s="3"/>
      <c r="L36" s="3"/>
      <c r="M36" s="3"/>
      <c r="N36" s="3"/>
      <c r="O36" s="3"/>
      <c r="P36" s="3"/>
      <c r="Q36" s="3"/>
      <c r="R36" s="3"/>
    </row>
    <row r="37" spans="2:18" ht="10.5" customHeight="1" x14ac:dyDescent="0.25">
      <c r="B37" s="50" t="s">
        <v>243</v>
      </c>
      <c r="J37" s="147"/>
      <c r="K37" s="147"/>
      <c r="L37" s="147"/>
      <c r="M37" s="147"/>
      <c r="N37" s="147"/>
    </row>
    <row r="38" spans="2:18" ht="15.6" x14ac:dyDescent="0.25">
      <c r="C38" s="42"/>
      <c r="D38" s="42"/>
      <c r="E38" s="171"/>
      <c r="K38" s="147"/>
    </row>
    <row r="39" spans="2:18" s="235" customFormat="1" ht="15.6" x14ac:dyDescent="0.25">
      <c r="D39" s="236"/>
      <c r="K39" s="237"/>
    </row>
    <row r="40" spans="2:18" s="235" customFormat="1" ht="15.6" x14ac:dyDescent="0.25">
      <c r="E40" s="237"/>
      <c r="K40" s="237"/>
    </row>
    <row r="41" spans="2:18" s="235" customFormat="1" ht="29.25" customHeight="1" x14ac:dyDescent="0.25">
      <c r="D41" s="238"/>
    </row>
    <row r="42" spans="2:18" s="235" customFormat="1" ht="29.25" customHeight="1" x14ac:dyDescent="0.25"/>
  </sheetData>
  <sortState xmlns:xlrd2="http://schemas.microsoft.com/office/spreadsheetml/2017/richdata2" ref="B9:G34">
    <sortCondition ref="B8:B34"/>
  </sortState>
  <mergeCells count="6">
    <mergeCell ref="B1:G1"/>
    <mergeCell ref="A3:H3"/>
    <mergeCell ref="C6:F6"/>
    <mergeCell ref="B6:B7"/>
    <mergeCell ref="G6:G7"/>
    <mergeCell ref="B4:G4"/>
  </mergeCells>
  <printOptions horizontalCentered="1" verticalCentered="1"/>
  <pageMargins left="0" right="0" top="1.0236220472440944" bottom="0" header="0" footer="0"/>
  <pageSetup paperSize="9" scale="11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L101"/>
  <sheetViews>
    <sheetView showGridLines="0" topLeftCell="A16" zoomScale="90" zoomScaleNormal="90" zoomScaleSheetLayoutView="115" workbookViewId="0">
      <selection activeCell="D31" sqref="D31"/>
    </sheetView>
  </sheetViews>
  <sheetFormatPr baseColWidth="10" defaultColWidth="11.44140625" defaultRowHeight="18.600000000000001" x14ac:dyDescent="0.25"/>
  <cols>
    <col min="1" max="1" width="48.5546875" style="70" customWidth="1"/>
    <col min="2" max="3" width="16.109375" style="65" customWidth="1"/>
    <col min="4" max="4" width="10.5546875" style="65" customWidth="1"/>
    <col min="5" max="5" width="11" style="65" customWidth="1"/>
    <col min="6" max="6" width="17.88671875" style="65" customWidth="1"/>
    <col min="7" max="7" width="32.5546875" style="65" customWidth="1"/>
    <col min="8" max="16384" width="11.44140625" style="65"/>
  </cols>
  <sheetData>
    <row r="1" spans="1:4" s="68" customFormat="1" x14ac:dyDescent="0.25">
      <c r="A1" s="281" t="s">
        <v>144</v>
      </c>
      <c r="B1" s="281"/>
      <c r="C1" s="281"/>
      <c r="D1" s="281"/>
    </row>
    <row r="2" spans="1:4" ht="16.2" x14ac:dyDescent="0.25">
      <c r="A2" s="220" t="s">
        <v>82</v>
      </c>
      <c r="B2" s="217"/>
      <c r="C2" s="217"/>
      <c r="D2" s="217"/>
    </row>
    <row r="3" spans="1:4" s="68" customFormat="1" ht="31.5" customHeight="1" x14ac:dyDescent="0.25">
      <c r="A3" s="282" t="s">
        <v>262</v>
      </c>
      <c r="B3" s="282"/>
      <c r="C3" s="282"/>
      <c r="D3" s="282"/>
    </row>
    <row r="4" spans="1:4" s="68" customFormat="1" x14ac:dyDescent="0.25">
      <c r="A4" s="285" t="s">
        <v>333</v>
      </c>
      <c r="B4" s="282"/>
      <c r="C4" s="282"/>
      <c r="D4" s="282"/>
    </row>
    <row r="5" spans="1:4" s="68" customFormat="1" ht="7.5" customHeight="1" x14ac:dyDescent="0.25">
      <c r="A5" s="323"/>
      <c r="B5" s="324"/>
      <c r="C5" s="324"/>
      <c r="D5" s="324"/>
    </row>
    <row r="6" spans="1:4" s="68" customFormat="1" ht="18.75" customHeight="1" x14ac:dyDescent="0.25">
      <c r="A6" s="292" t="s">
        <v>33</v>
      </c>
      <c r="B6" s="291" t="s">
        <v>81</v>
      </c>
      <c r="C6" s="291"/>
      <c r="D6" s="292" t="s">
        <v>0</v>
      </c>
    </row>
    <row r="7" spans="1:4" s="68" customFormat="1" ht="18.75" customHeight="1" x14ac:dyDescent="0.25">
      <c r="A7" s="292"/>
      <c r="B7" s="55" t="s">
        <v>79</v>
      </c>
      <c r="C7" s="55" t="s">
        <v>80</v>
      </c>
      <c r="D7" s="292"/>
    </row>
    <row r="8" spans="1:4" ht="6" customHeight="1" x14ac:dyDescent="0.25">
      <c r="A8" s="88"/>
      <c r="B8" s="84"/>
      <c r="C8" s="84"/>
      <c r="D8" s="142"/>
    </row>
    <row r="9" spans="1:4" ht="10.5" customHeight="1" x14ac:dyDescent="0.25">
      <c r="A9" s="88" t="s">
        <v>24</v>
      </c>
      <c r="B9" s="183">
        <v>689</v>
      </c>
      <c r="C9" s="183">
        <v>269</v>
      </c>
      <c r="D9" s="198">
        <f t="shared" ref="D9:D28" si="0">SUM(B9:C9)</f>
        <v>958</v>
      </c>
    </row>
    <row r="10" spans="1:4" ht="10.5" customHeight="1" x14ac:dyDescent="0.25">
      <c r="A10" s="88" t="s">
        <v>1</v>
      </c>
      <c r="B10" s="183">
        <v>566</v>
      </c>
      <c r="C10" s="183">
        <v>185</v>
      </c>
      <c r="D10" s="198">
        <f t="shared" si="0"/>
        <v>751</v>
      </c>
    </row>
    <row r="11" spans="1:4" ht="10.5" customHeight="1" x14ac:dyDescent="0.25">
      <c r="A11" s="88" t="s">
        <v>227</v>
      </c>
      <c r="B11" s="183">
        <v>303</v>
      </c>
      <c r="C11" s="183">
        <v>137</v>
      </c>
      <c r="D11" s="198">
        <f t="shared" si="0"/>
        <v>440</v>
      </c>
    </row>
    <row r="12" spans="1:4" ht="10.5" customHeight="1" x14ac:dyDescent="0.25">
      <c r="A12" s="88" t="s">
        <v>12</v>
      </c>
      <c r="B12" s="183">
        <v>274</v>
      </c>
      <c r="C12" s="183">
        <v>94</v>
      </c>
      <c r="D12" s="198">
        <f t="shared" si="0"/>
        <v>368</v>
      </c>
    </row>
    <row r="13" spans="1:4" ht="10.5" customHeight="1" x14ac:dyDescent="0.25">
      <c r="A13" s="88" t="s">
        <v>11</v>
      </c>
      <c r="B13" s="183">
        <v>251</v>
      </c>
      <c r="C13" s="183">
        <v>32</v>
      </c>
      <c r="D13" s="198">
        <f t="shared" si="0"/>
        <v>283</v>
      </c>
    </row>
    <row r="14" spans="1:4" ht="10.5" customHeight="1" x14ac:dyDescent="0.25">
      <c r="A14" s="88" t="s">
        <v>26</v>
      </c>
      <c r="B14" s="183">
        <v>204</v>
      </c>
      <c r="C14" s="183">
        <v>25</v>
      </c>
      <c r="D14" s="198">
        <f t="shared" si="0"/>
        <v>229</v>
      </c>
    </row>
    <row r="15" spans="1:4" ht="10.5" customHeight="1" x14ac:dyDescent="0.25">
      <c r="A15" s="88" t="s">
        <v>25</v>
      </c>
      <c r="B15" s="183">
        <v>171</v>
      </c>
      <c r="C15" s="183">
        <v>30</v>
      </c>
      <c r="D15" s="198">
        <f t="shared" si="0"/>
        <v>201</v>
      </c>
    </row>
    <row r="16" spans="1:4" ht="10.5" customHeight="1" x14ac:dyDescent="0.25">
      <c r="A16" s="88" t="s">
        <v>13</v>
      </c>
      <c r="B16" s="183">
        <v>108</v>
      </c>
      <c r="C16" s="183">
        <v>35</v>
      </c>
      <c r="D16" s="198">
        <f t="shared" si="0"/>
        <v>143</v>
      </c>
    </row>
    <row r="17" spans="1:9" ht="10.5" customHeight="1" x14ac:dyDescent="0.25">
      <c r="A17" s="88" t="s">
        <v>246</v>
      </c>
      <c r="B17" s="183">
        <v>85</v>
      </c>
      <c r="C17" s="183">
        <v>11</v>
      </c>
      <c r="D17" s="198">
        <f t="shared" si="0"/>
        <v>96</v>
      </c>
    </row>
    <row r="18" spans="1:9" ht="10.5" customHeight="1" x14ac:dyDescent="0.25">
      <c r="A18" s="88" t="s">
        <v>14</v>
      </c>
      <c r="B18" s="183">
        <v>38</v>
      </c>
      <c r="C18" s="183">
        <v>35</v>
      </c>
      <c r="D18" s="198">
        <f t="shared" si="0"/>
        <v>73</v>
      </c>
    </row>
    <row r="19" spans="1:9" ht="10.5" customHeight="1" x14ac:dyDescent="0.25">
      <c r="A19" s="88" t="s">
        <v>36</v>
      </c>
      <c r="B19" s="183">
        <v>58</v>
      </c>
      <c r="C19" s="183">
        <v>14</v>
      </c>
      <c r="D19" s="198">
        <f>SUM(B19:C19)</f>
        <v>72</v>
      </c>
    </row>
    <row r="20" spans="1:9" ht="10.5" customHeight="1" x14ac:dyDescent="0.25">
      <c r="A20" s="88" t="s">
        <v>98</v>
      </c>
      <c r="B20" s="183">
        <v>32</v>
      </c>
      <c r="C20" s="183">
        <v>7</v>
      </c>
      <c r="D20" s="198">
        <f t="shared" si="0"/>
        <v>39</v>
      </c>
    </row>
    <row r="21" spans="1:9" ht="10.5" customHeight="1" x14ac:dyDescent="0.25">
      <c r="A21" s="88" t="s">
        <v>37</v>
      </c>
      <c r="B21" s="183">
        <v>25</v>
      </c>
      <c r="C21" s="183">
        <v>2</v>
      </c>
      <c r="D21" s="198">
        <f t="shared" si="0"/>
        <v>27</v>
      </c>
    </row>
    <row r="22" spans="1:9" ht="10.5" customHeight="1" x14ac:dyDescent="0.25">
      <c r="A22" s="88" t="s">
        <v>226</v>
      </c>
      <c r="B22" s="183">
        <v>16</v>
      </c>
      <c r="C22" s="183">
        <v>2</v>
      </c>
      <c r="D22" s="198">
        <f t="shared" ref="D22:D25" si="1">SUM(B22:C22)</f>
        <v>18</v>
      </c>
    </row>
    <row r="23" spans="1:9" ht="10.5" customHeight="1" x14ac:dyDescent="0.25">
      <c r="A23" s="88" t="s">
        <v>158</v>
      </c>
      <c r="B23" s="183">
        <v>7</v>
      </c>
      <c r="C23" s="183">
        <v>3</v>
      </c>
      <c r="D23" s="198">
        <f t="shared" si="1"/>
        <v>10</v>
      </c>
    </row>
    <row r="24" spans="1:9" ht="10.5" customHeight="1" x14ac:dyDescent="0.25">
      <c r="A24" s="88" t="s">
        <v>259</v>
      </c>
      <c r="B24" s="183">
        <v>6</v>
      </c>
      <c r="C24" s="183">
        <v>1</v>
      </c>
      <c r="D24" s="198">
        <f t="shared" ref="D24" si="2">SUM(B24:C24)</f>
        <v>7</v>
      </c>
    </row>
    <row r="25" spans="1:9" ht="10.5" customHeight="1" x14ac:dyDescent="0.25">
      <c r="A25" s="88" t="s">
        <v>326</v>
      </c>
      <c r="B25" s="183">
        <v>2</v>
      </c>
      <c r="C25" s="183">
        <v>1</v>
      </c>
      <c r="D25" s="198">
        <f t="shared" si="1"/>
        <v>3</v>
      </c>
    </row>
    <row r="26" spans="1:9" ht="10.5" customHeight="1" x14ac:dyDescent="0.25">
      <c r="A26" s="88" t="s">
        <v>337</v>
      </c>
      <c r="B26" s="183">
        <v>2</v>
      </c>
      <c r="C26" s="183">
        <v>0</v>
      </c>
      <c r="D26" s="198">
        <f t="shared" si="0"/>
        <v>2</v>
      </c>
    </row>
    <row r="27" spans="1:9" ht="10.5" customHeight="1" x14ac:dyDescent="0.25">
      <c r="A27" s="88" t="s">
        <v>327</v>
      </c>
      <c r="B27" s="183">
        <v>1</v>
      </c>
      <c r="C27" s="183">
        <v>0</v>
      </c>
      <c r="D27" s="198">
        <f t="shared" si="0"/>
        <v>1</v>
      </c>
    </row>
    <row r="28" spans="1:9" ht="10.5" customHeight="1" x14ac:dyDescent="0.25">
      <c r="A28" s="88" t="s">
        <v>338</v>
      </c>
      <c r="B28" s="183">
        <v>1</v>
      </c>
      <c r="C28" s="183">
        <v>0</v>
      </c>
      <c r="D28" s="198">
        <f t="shared" si="0"/>
        <v>1</v>
      </c>
    </row>
    <row r="29" spans="1:9" ht="6" customHeight="1" x14ac:dyDescent="0.25">
      <c r="A29" s="88"/>
      <c r="B29" s="84"/>
      <c r="C29" s="84"/>
      <c r="D29" s="142"/>
    </row>
    <row r="30" spans="1:9" ht="18" customHeight="1" x14ac:dyDescent="0.25">
      <c r="A30" s="86" t="s">
        <v>0</v>
      </c>
      <c r="B30" s="185">
        <f>SUM(B9:B28)</f>
        <v>2839</v>
      </c>
      <c r="C30" s="185">
        <f>SUM(C9:C28)</f>
        <v>883</v>
      </c>
      <c r="D30" s="196">
        <f>SUM(D8:D28)</f>
        <v>3722</v>
      </c>
    </row>
    <row r="31" spans="1:9" ht="18" customHeight="1" x14ac:dyDescent="0.3">
      <c r="B31" s="89"/>
      <c r="C31" s="89"/>
      <c r="D31" s="89"/>
    </row>
    <row r="32" spans="1:9" ht="34.5" customHeight="1" x14ac:dyDescent="0.25">
      <c r="G32" s="68"/>
      <c r="H32" s="68"/>
      <c r="I32" s="68"/>
    </row>
    <row r="33" spans="6:9" ht="33" customHeight="1" x14ac:dyDescent="0.25">
      <c r="F33" s="68"/>
      <c r="G33" s="166"/>
      <c r="H33" s="57"/>
      <c r="I33" s="68"/>
    </row>
    <row r="34" spans="6:9" ht="16.5" customHeight="1" x14ac:dyDescent="0.25">
      <c r="G34" s="166"/>
      <c r="H34" s="167"/>
    </row>
    <row r="35" spans="6:9" ht="18" customHeight="1" x14ac:dyDescent="0.25">
      <c r="F35" s="68"/>
      <c r="H35" s="57"/>
      <c r="I35" s="68"/>
    </row>
    <row r="36" spans="6:9" ht="18" customHeight="1" x14ac:dyDescent="0.25">
      <c r="F36" s="68"/>
      <c r="G36" s="166"/>
      <c r="H36" s="57"/>
      <c r="I36" s="68"/>
    </row>
    <row r="37" spans="6:9" ht="18" customHeight="1" x14ac:dyDescent="0.25">
      <c r="F37" s="68"/>
      <c r="G37" s="166"/>
      <c r="H37" s="167"/>
      <c r="I37" s="68"/>
    </row>
    <row r="38" spans="6:9" ht="18" customHeight="1" x14ac:dyDescent="0.25">
      <c r="F38" s="68"/>
      <c r="G38" s="166"/>
      <c r="H38" s="167"/>
      <c r="I38" s="68"/>
    </row>
    <row r="39" spans="6:9" ht="18" customHeight="1" x14ac:dyDescent="0.25">
      <c r="F39" s="68"/>
      <c r="H39" s="57"/>
      <c r="I39" s="68"/>
    </row>
    <row r="40" spans="6:9" ht="18" customHeight="1" x14ac:dyDescent="0.25"/>
    <row r="41" spans="6:9" ht="18" customHeight="1" x14ac:dyDescent="0.25">
      <c r="H41" s="57"/>
    </row>
    <row r="42" spans="6:9" ht="18" customHeight="1" x14ac:dyDescent="0.25">
      <c r="G42" s="166"/>
      <c r="H42" s="167"/>
    </row>
    <row r="43" spans="6:9" ht="18" customHeight="1" x14ac:dyDescent="0.25"/>
    <row r="44" spans="6:9" ht="18" customHeight="1" x14ac:dyDescent="0.25"/>
    <row r="45" spans="6:9" ht="18" customHeight="1" x14ac:dyDescent="0.25">
      <c r="G45" s="166"/>
      <c r="H45" s="167"/>
    </row>
    <row r="46" spans="6:9" ht="18" customHeight="1" x14ac:dyDescent="0.25">
      <c r="G46" s="166"/>
      <c r="H46" s="167"/>
    </row>
    <row r="47" spans="6:9" x14ac:dyDescent="0.25">
      <c r="H47" s="57"/>
    </row>
    <row r="48" spans="6:9" x14ac:dyDescent="0.25">
      <c r="G48" s="166"/>
      <c r="H48" s="57"/>
    </row>
    <row r="49" spans="1:8" ht="16.2" x14ac:dyDescent="0.25">
      <c r="A49" s="48" t="s">
        <v>272</v>
      </c>
      <c r="B49" s="48"/>
      <c r="C49" s="48"/>
      <c r="D49" s="48"/>
    </row>
    <row r="50" spans="1:8" ht="16.2" x14ac:dyDescent="0.25">
      <c r="A50" s="48" t="s">
        <v>243</v>
      </c>
      <c r="B50" s="48"/>
      <c r="C50" s="48"/>
      <c r="D50" s="48"/>
      <c r="H50" s="57"/>
    </row>
    <row r="51" spans="1:8" ht="16.2" x14ac:dyDescent="0.25">
      <c r="A51" s="48" t="s">
        <v>277</v>
      </c>
      <c r="H51" s="57"/>
    </row>
    <row r="57" spans="1:8" ht="12" customHeight="1" x14ac:dyDescent="0.25"/>
    <row r="58" spans="1:8" ht="12" customHeight="1" x14ac:dyDescent="0.25"/>
    <row r="80" spans="9:12" x14ac:dyDescent="0.25">
      <c r="I80" s="68"/>
      <c r="J80" s="68"/>
      <c r="K80" s="68"/>
      <c r="L80" s="68"/>
    </row>
    <row r="81" spans="8:12" x14ac:dyDescent="0.25">
      <c r="I81" s="68"/>
      <c r="J81" s="68"/>
      <c r="K81" s="68"/>
      <c r="L81" s="68"/>
    </row>
    <row r="82" spans="8:12" x14ac:dyDescent="0.25">
      <c r="L82" s="68"/>
    </row>
    <row r="86" spans="8:12" x14ac:dyDescent="0.25">
      <c r="H86" s="87"/>
    </row>
    <row r="94" spans="8:12" x14ac:dyDescent="0.25">
      <c r="L94" s="87"/>
    </row>
    <row r="101" spans="11:11" x14ac:dyDescent="0.25">
      <c r="K101" s="87"/>
    </row>
  </sheetData>
  <sortState xmlns:xlrd2="http://schemas.microsoft.com/office/spreadsheetml/2017/richdata2" ref="G33:H48">
    <sortCondition descending="1" ref="H33:H48"/>
  </sortState>
  <mergeCells count="7">
    <mergeCell ref="A3:D3"/>
    <mergeCell ref="A5:D5"/>
    <mergeCell ref="A1:D1"/>
    <mergeCell ref="A6:A7"/>
    <mergeCell ref="B6:C6"/>
    <mergeCell ref="D6:D7"/>
    <mergeCell ref="A4:D4"/>
  </mergeCells>
  <phoneticPr fontId="4" type="noConversion"/>
  <printOptions horizontalCentered="1" verticalCentered="1"/>
  <pageMargins left="0" right="0" top="0" bottom="0" header="0" footer="0"/>
  <pageSetup paperSize="9" scale="8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6"/>
  <sheetViews>
    <sheetView showGridLines="0" zoomScale="110" zoomScaleNormal="110" zoomScaleSheetLayoutView="110" workbookViewId="0">
      <selection activeCell="E16" sqref="E16"/>
    </sheetView>
  </sheetViews>
  <sheetFormatPr baseColWidth="10" defaultColWidth="11.44140625" defaultRowHeight="16.2" x14ac:dyDescent="0.25"/>
  <cols>
    <col min="1" max="1" width="37" style="57" customWidth="1"/>
    <col min="2" max="5" width="12.88671875" style="57" customWidth="1"/>
    <col min="6" max="6" width="11.44140625" style="57" customWidth="1"/>
    <col min="7" max="7" width="34.6640625" style="57" customWidth="1"/>
    <col min="8" max="8" width="13.109375" style="57" customWidth="1"/>
    <col min="9" max="9" width="9.88671875" style="57" customWidth="1"/>
    <col min="10" max="10" width="19.109375" style="57" customWidth="1"/>
    <col min="11" max="11" width="11.44140625" style="57"/>
    <col min="12" max="12" width="2.109375" style="57" customWidth="1"/>
    <col min="13" max="13" width="8.109375" style="57" customWidth="1"/>
    <col min="14" max="16384" width="11.44140625" style="57"/>
  </cols>
  <sheetData>
    <row r="1" spans="1:10" s="56" customFormat="1" ht="21" x14ac:dyDescent="0.25">
      <c r="A1" s="294" t="s">
        <v>137</v>
      </c>
      <c r="B1" s="294"/>
      <c r="C1" s="294"/>
      <c r="D1" s="294"/>
      <c r="E1" s="294"/>
    </row>
    <row r="2" spans="1:10" x14ac:dyDescent="0.25">
      <c r="A2" s="221" t="s">
        <v>82</v>
      </c>
      <c r="B2" s="215"/>
      <c r="C2" s="215"/>
      <c r="D2" s="215"/>
      <c r="E2" s="215"/>
      <c r="G2" s="273"/>
      <c r="H2" s="273"/>
      <c r="I2" s="273"/>
    </row>
    <row r="3" spans="1:10" ht="27" customHeight="1" x14ac:dyDescent="0.25">
      <c r="A3" s="295" t="s">
        <v>105</v>
      </c>
      <c r="B3" s="295"/>
      <c r="C3" s="295"/>
      <c r="D3" s="295"/>
      <c r="E3" s="295"/>
      <c r="F3" s="59"/>
      <c r="G3" s="273"/>
      <c r="H3" s="273"/>
      <c r="I3" s="273"/>
    </row>
    <row r="4" spans="1:10" ht="21" x14ac:dyDescent="0.25">
      <c r="A4" s="298" t="s">
        <v>332</v>
      </c>
      <c r="B4" s="295"/>
      <c r="C4" s="295"/>
      <c r="D4" s="295"/>
      <c r="E4" s="295"/>
      <c r="F4" s="59"/>
      <c r="G4" s="273"/>
      <c r="H4" s="273"/>
      <c r="I4" s="273"/>
    </row>
    <row r="5" spans="1:10" ht="13.5" customHeight="1" x14ac:dyDescent="0.25">
      <c r="A5" s="296"/>
      <c r="B5" s="296"/>
      <c r="C5" s="296"/>
      <c r="D5" s="297"/>
      <c r="E5" s="297"/>
      <c r="F5" s="61"/>
      <c r="G5" s="273"/>
      <c r="H5" s="273"/>
      <c r="I5" s="273"/>
    </row>
    <row r="6" spans="1:10" ht="18" customHeight="1" x14ac:dyDescent="0.25">
      <c r="A6" s="287" t="s">
        <v>15</v>
      </c>
      <c r="B6" s="291" t="s">
        <v>81</v>
      </c>
      <c r="C6" s="291"/>
      <c r="D6" s="291" t="s">
        <v>0</v>
      </c>
      <c r="E6" s="325"/>
      <c r="F6" s="90"/>
      <c r="G6" s="274" t="s">
        <v>17</v>
      </c>
      <c r="H6" s="275">
        <f>+D9</f>
        <v>698</v>
      </c>
      <c r="I6" s="276"/>
      <c r="J6" s="247"/>
    </row>
    <row r="7" spans="1:10" ht="18" customHeight="1" x14ac:dyDescent="0.25">
      <c r="A7" s="287"/>
      <c r="B7" s="55" t="s">
        <v>79</v>
      </c>
      <c r="C7" s="55" t="s">
        <v>80</v>
      </c>
      <c r="D7" s="55" t="s">
        <v>106</v>
      </c>
      <c r="E7" s="85" t="s">
        <v>107</v>
      </c>
      <c r="F7" s="90"/>
      <c r="G7" s="274" t="s">
        <v>18</v>
      </c>
      <c r="H7" s="275">
        <f>+D14</f>
        <v>18</v>
      </c>
      <c r="I7" s="277"/>
      <c r="J7" s="91"/>
    </row>
    <row r="8" spans="1:10" s="58" customFormat="1" ht="18.600000000000001" x14ac:dyDescent="0.25">
      <c r="A8" s="92" t="s">
        <v>21</v>
      </c>
      <c r="B8" s="199">
        <v>2297</v>
      </c>
      <c r="C8" s="199">
        <v>727</v>
      </c>
      <c r="D8" s="199">
        <f>SUM(B8:C8)</f>
        <v>3024</v>
      </c>
      <c r="E8" s="93">
        <f>+D8/$D$15*100</f>
        <v>80.855614973262036</v>
      </c>
      <c r="F8" s="49"/>
      <c r="G8" s="274" t="s">
        <v>16</v>
      </c>
      <c r="H8" s="275">
        <f>+D8</f>
        <v>3024</v>
      </c>
      <c r="I8" s="277"/>
      <c r="J8" s="91"/>
    </row>
    <row r="9" spans="1:10" s="58" customFormat="1" ht="18.600000000000001" x14ac:dyDescent="0.25">
      <c r="A9" s="92" t="s">
        <v>22</v>
      </c>
      <c r="B9" s="199">
        <v>542</v>
      </c>
      <c r="C9" s="199">
        <v>156</v>
      </c>
      <c r="D9" s="199">
        <f>SUM(B9:C9)</f>
        <v>698</v>
      </c>
      <c r="E9" s="93">
        <f>+D9/$D$15*100</f>
        <v>18.663101604278076</v>
      </c>
      <c r="F9" s="49"/>
      <c r="G9" s="278" t="s">
        <v>132</v>
      </c>
      <c r="H9" s="279">
        <f>+D12</f>
        <v>0</v>
      </c>
      <c r="I9" s="277"/>
    </row>
    <row r="10" spans="1:10" ht="18.600000000000001" x14ac:dyDescent="0.25">
      <c r="A10" s="64" t="s">
        <v>19</v>
      </c>
      <c r="B10" s="200">
        <v>8</v>
      </c>
      <c r="C10" s="200">
        <v>3</v>
      </c>
      <c r="D10" s="200">
        <f>SUM(B10:C10)</f>
        <v>11</v>
      </c>
      <c r="E10" s="94">
        <f t="shared" ref="E10:E15" si="0">+D10/$D$15*100</f>
        <v>0.29411764705882354</v>
      </c>
      <c r="F10" s="90"/>
      <c r="G10" s="278" t="s">
        <v>20</v>
      </c>
      <c r="H10" s="279">
        <f>+D13</f>
        <v>148</v>
      </c>
      <c r="I10" s="277"/>
    </row>
    <row r="11" spans="1:10" ht="18.600000000000001" x14ac:dyDescent="0.25">
      <c r="A11" s="64" t="s">
        <v>245</v>
      </c>
      <c r="B11" s="200">
        <v>425</v>
      </c>
      <c r="C11" s="200">
        <v>114</v>
      </c>
      <c r="D11" s="200">
        <f t="shared" ref="D8:D14" si="1">SUM(B11:C11)</f>
        <v>539</v>
      </c>
      <c r="E11" s="94">
        <f t="shared" si="0"/>
        <v>14.411764705882351</v>
      </c>
      <c r="F11" s="90"/>
      <c r="G11" s="278" t="s">
        <v>19</v>
      </c>
      <c r="H11" s="279">
        <f>+D10</f>
        <v>11</v>
      </c>
      <c r="I11" s="277"/>
    </row>
    <row r="12" spans="1:10" ht="18.600000000000001" x14ac:dyDescent="0.25">
      <c r="A12" s="64" t="s">
        <v>132</v>
      </c>
      <c r="B12" s="200">
        <v>0</v>
      </c>
      <c r="C12" s="200">
        <v>0</v>
      </c>
      <c r="D12" s="200">
        <v>0</v>
      </c>
      <c r="E12" s="94">
        <f>+D12/$D$15*100</f>
        <v>0</v>
      </c>
      <c r="F12" s="90"/>
      <c r="G12" s="278" t="s">
        <v>245</v>
      </c>
      <c r="H12" s="279">
        <f>+D11</f>
        <v>539</v>
      </c>
      <c r="I12" s="277"/>
    </row>
    <row r="13" spans="1:10" x14ac:dyDescent="0.25">
      <c r="A13" s="64" t="s">
        <v>20</v>
      </c>
      <c r="B13" s="200">
        <v>109</v>
      </c>
      <c r="C13" s="200">
        <v>39</v>
      </c>
      <c r="D13" s="200">
        <f t="shared" si="1"/>
        <v>148</v>
      </c>
      <c r="E13" s="94">
        <f t="shared" si="0"/>
        <v>3.9572192513368987</v>
      </c>
      <c r="F13" s="95"/>
      <c r="G13" s="273"/>
      <c r="H13" s="273"/>
      <c r="I13" s="277"/>
    </row>
    <row r="14" spans="1:10" x14ac:dyDescent="0.25">
      <c r="A14" s="92" t="s">
        <v>23</v>
      </c>
      <c r="B14" s="199">
        <v>14</v>
      </c>
      <c r="C14" s="199">
        <v>4</v>
      </c>
      <c r="D14" s="199">
        <f t="shared" si="1"/>
        <v>18</v>
      </c>
      <c r="E14" s="93">
        <f>+D14/$D$15*100</f>
        <v>0.48128342245989308</v>
      </c>
      <c r="F14" s="90"/>
      <c r="G14" s="273"/>
      <c r="H14" s="273"/>
      <c r="I14" s="273"/>
    </row>
    <row r="15" spans="1:10" s="58" customFormat="1" ht="18" customHeight="1" x14ac:dyDescent="0.25">
      <c r="A15" s="54" t="s">
        <v>0</v>
      </c>
      <c r="B15" s="201">
        <f>SUM(B8+B9+B14)</f>
        <v>2853</v>
      </c>
      <c r="C15" s="201">
        <f>SUM(C8+C9+C14)</f>
        <v>887</v>
      </c>
      <c r="D15" s="201">
        <f>SUM(D8+D9+D14)</f>
        <v>3740</v>
      </c>
      <c r="E15" s="96">
        <f>+D15/$D$15*100</f>
        <v>100</v>
      </c>
      <c r="F15" s="49"/>
      <c r="G15" s="273"/>
      <c r="H15" s="273"/>
      <c r="I15" s="280"/>
    </row>
    <row r="16" spans="1:10" s="58" customFormat="1" x14ac:dyDescent="0.25">
      <c r="A16" s="57"/>
      <c r="B16" s="62"/>
      <c r="C16" s="62"/>
      <c r="D16" s="62"/>
      <c r="E16" s="62"/>
      <c r="G16" s="273"/>
      <c r="H16" s="273"/>
      <c r="I16" s="280"/>
    </row>
    <row r="17" spans="1:5" ht="36" customHeight="1" x14ac:dyDescent="0.25">
      <c r="B17" s="62"/>
      <c r="C17" s="62"/>
      <c r="D17" s="62"/>
      <c r="E17" s="62"/>
    </row>
    <row r="18" spans="1:5" x14ac:dyDescent="0.25">
      <c r="B18" s="62"/>
      <c r="C18" s="62"/>
      <c r="D18" s="62"/>
      <c r="E18" s="62"/>
    </row>
    <row r="19" spans="1:5" ht="18" customHeight="1" x14ac:dyDescent="0.25">
      <c r="B19" s="62"/>
      <c r="C19" s="62"/>
      <c r="D19" s="62"/>
      <c r="E19" s="62"/>
    </row>
    <row r="20" spans="1:5" ht="19.5" customHeight="1" x14ac:dyDescent="0.25">
      <c r="B20" s="62"/>
      <c r="C20" s="62"/>
      <c r="D20" s="62"/>
      <c r="E20" s="62"/>
    </row>
    <row r="21" spans="1:5" ht="19.5" customHeight="1" x14ac:dyDescent="0.25">
      <c r="B21" s="62"/>
      <c r="C21" s="62"/>
      <c r="D21" s="62"/>
      <c r="E21" s="62"/>
    </row>
    <row r="22" spans="1:5" ht="19.5" customHeight="1" x14ac:dyDescent="0.25">
      <c r="B22" s="62"/>
      <c r="C22" s="62"/>
      <c r="D22" s="62"/>
      <c r="E22" s="62"/>
    </row>
    <row r="23" spans="1:5" ht="19.5" customHeight="1" x14ac:dyDescent="0.25">
      <c r="B23" s="62"/>
      <c r="C23" s="62"/>
      <c r="D23" s="62"/>
      <c r="E23" s="62"/>
    </row>
    <row r="24" spans="1:5" ht="19.5" customHeight="1" x14ac:dyDescent="0.25">
      <c r="B24" s="62"/>
      <c r="C24" s="62"/>
      <c r="D24" s="62"/>
      <c r="E24" s="62"/>
    </row>
    <row r="25" spans="1:5" ht="19.5" customHeight="1" x14ac:dyDescent="0.25"/>
    <row r="26" spans="1:5" ht="20.100000000000001" customHeight="1" x14ac:dyDescent="0.25"/>
    <row r="27" spans="1:5" ht="20.100000000000001" customHeight="1" x14ac:dyDescent="0.25"/>
    <row r="28" spans="1:5" ht="20.100000000000001" customHeight="1" x14ac:dyDescent="0.25"/>
    <row r="29" spans="1:5" ht="20.100000000000001" customHeight="1" x14ac:dyDescent="0.25"/>
    <row r="30" spans="1:5" ht="12" customHeight="1" x14ac:dyDescent="0.25"/>
    <row r="31" spans="1:5" ht="14.25" customHeight="1" x14ac:dyDescent="0.25">
      <c r="A31" s="48" t="s">
        <v>269</v>
      </c>
      <c r="B31" s="48"/>
      <c r="C31" s="48"/>
      <c r="D31" s="48"/>
      <c r="E31" s="48"/>
    </row>
    <row r="32" spans="1:5" ht="13.5" customHeight="1" x14ac:dyDescent="0.25">
      <c r="A32" s="48" t="s">
        <v>243</v>
      </c>
      <c r="B32" s="48"/>
      <c r="C32" s="48"/>
      <c r="D32" s="48"/>
      <c r="E32" s="48"/>
    </row>
    <row r="33" spans="1:1" ht="20.100000000000001" customHeight="1" x14ac:dyDescent="0.25"/>
    <row r="34" spans="1:1" ht="20.100000000000001" customHeight="1" x14ac:dyDescent="0.25"/>
    <row r="35" spans="1:1" ht="20.100000000000001" customHeight="1" x14ac:dyDescent="0.25"/>
    <row r="36" spans="1:1" ht="20.100000000000001" customHeight="1" x14ac:dyDescent="0.25"/>
    <row r="37" spans="1:1" ht="20.100000000000001" customHeight="1" x14ac:dyDescent="0.25"/>
    <row r="38" spans="1:1" ht="20.100000000000001" customHeight="1" x14ac:dyDescent="0.25"/>
    <row r="39" spans="1:1" ht="20.100000000000001" customHeight="1" x14ac:dyDescent="0.25"/>
    <row r="40" spans="1:1" ht="20.100000000000001" customHeight="1" x14ac:dyDescent="0.25"/>
    <row r="41" spans="1:1" ht="20.100000000000001" customHeight="1" x14ac:dyDescent="0.25"/>
    <row r="42" spans="1:1" ht="20.100000000000001" customHeight="1" x14ac:dyDescent="0.25"/>
    <row r="43" spans="1:1" ht="20.100000000000001" customHeight="1" x14ac:dyDescent="0.25"/>
    <row r="44" spans="1:1" ht="20.100000000000001" customHeight="1" x14ac:dyDescent="0.25">
      <c r="A44" s="87"/>
    </row>
    <row r="45" spans="1:1" ht="20.100000000000001" customHeight="1" x14ac:dyDescent="0.25">
      <c r="A45" s="87"/>
    </row>
    <row r="46" spans="1:1" ht="20.100000000000001" customHeight="1" x14ac:dyDescent="0.25"/>
  </sheetData>
  <mergeCells count="7">
    <mergeCell ref="A6:A7"/>
    <mergeCell ref="A1:E1"/>
    <mergeCell ref="A3:E3"/>
    <mergeCell ref="A5:E5"/>
    <mergeCell ref="B6:C6"/>
    <mergeCell ref="D6:E6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N52"/>
  <sheetViews>
    <sheetView showGridLines="0" zoomScale="60" zoomScaleNormal="60" zoomScaleSheetLayoutView="85" workbookViewId="0">
      <selection activeCell="M25" sqref="M25"/>
    </sheetView>
  </sheetViews>
  <sheetFormatPr baseColWidth="10" defaultColWidth="11.44140625" defaultRowHeight="16.2" x14ac:dyDescent="0.25"/>
  <cols>
    <col min="1" max="1" width="74.6640625" style="57" customWidth="1"/>
    <col min="2" max="10" width="7.109375" style="57" customWidth="1"/>
    <col min="11" max="11" width="9.6640625" style="57" customWidth="1"/>
    <col min="12" max="12" width="11.6640625" style="57" customWidth="1"/>
    <col min="13" max="16384" width="11.44140625" style="57"/>
  </cols>
  <sheetData>
    <row r="1" spans="1:12" x14ac:dyDescent="0.25">
      <c r="A1" s="294" t="s">
        <v>145</v>
      </c>
      <c r="B1" s="294"/>
      <c r="C1" s="294"/>
      <c r="D1" s="294"/>
      <c r="E1" s="294"/>
      <c r="F1" s="294"/>
      <c r="G1" s="294"/>
      <c r="H1" s="294"/>
      <c r="I1" s="294"/>
      <c r="J1" s="294"/>
      <c r="K1" s="97"/>
      <c r="L1" s="97"/>
    </row>
    <row r="2" spans="1:12" x14ac:dyDescent="0.25">
      <c r="A2" s="221" t="s">
        <v>82</v>
      </c>
      <c r="B2" s="216"/>
      <c r="C2" s="216"/>
      <c r="D2" s="216"/>
      <c r="E2" s="216"/>
      <c r="F2" s="216"/>
      <c r="G2" s="216"/>
      <c r="H2" s="216"/>
      <c r="I2" s="216"/>
      <c r="J2" s="216"/>
    </row>
    <row r="3" spans="1:12" x14ac:dyDescent="0.25">
      <c r="A3" s="295" t="s">
        <v>242</v>
      </c>
      <c r="B3" s="295"/>
      <c r="C3" s="295"/>
      <c r="D3" s="295"/>
      <c r="E3" s="295"/>
      <c r="F3" s="295"/>
      <c r="G3" s="295"/>
      <c r="H3" s="295"/>
      <c r="I3" s="295"/>
      <c r="J3" s="295"/>
    </row>
    <row r="4" spans="1:12" x14ac:dyDescent="0.25">
      <c r="A4" s="298" t="s">
        <v>332</v>
      </c>
      <c r="B4" s="295"/>
      <c r="C4" s="295"/>
      <c r="D4" s="295"/>
      <c r="E4" s="295"/>
      <c r="F4" s="295"/>
      <c r="G4" s="295"/>
      <c r="H4" s="295"/>
      <c r="I4" s="295"/>
      <c r="J4" s="295"/>
    </row>
    <row r="5" spans="1:12" x14ac:dyDescent="0.25">
      <c r="A5" s="165"/>
      <c r="B5" s="5"/>
      <c r="C5" s="5"/>
      <c r="D5" s="5"/>
      <c r="E5" s="5"/>
      <c r="F5" s="5"/>
      <c r="G5" s="5"/>
      <c r="H5" s="5"/>
      <c r="I5" s="5"/>
      <c r="J5" s="5"/>
    </row>
    <row r="6" spans="1:12" ht="17.25" customHeight="1" x14ac:dyDescent="0.25">
      <c r="A6" s="309" t="s">
        <v>198</v>
      </c>
      <c r="B6" s="328" t="s">
        <v>51</v>
      </c>
      <c r="C6" s="328"/>
      <c r="D6" s="328"/>
      <c r="E6" s="328"/>
      <c r="F6" s="328"/>
      <c r="G6" s="328"/>
      <c r="H6" s="328"/>
      <c r="I6" s="328"/>
      <c r="J6" s="328"/>
      <c r="K6" s="326" t="s">
        <v>0</v>
      </c>
    </row>
    <row r="7" spans="1:12" ht="18.75" customHeight="1" x14ac:dyDescent="0.25">
      <c r="A7" s="309"/>
      <c r="B7" s="163" t="s">
        <v>120</v>
      </c>
      <c r="C7" s="163" t="s">
        <v>131</v>
      </c>
      <c r="D7" s="163" t="s">
        <v>75</v>
      </c>
      <c r="E7" s="163" t="s">
        <v>74</v>
      </c>
      <c r="F7" s="163" t="s">
        <v>70</v>
      </c>
      <c r="G7" s="163" t="s">
        <v>73</v>
      </c>
      <c r="H7" s="163" t="s">
        <v>130</v>
      </c>
      <c r="I7" s="163" t="s">
        <v>161</v>
      </c>
      <c r="J7" s="163" t="s">
        <v>71</v>
      </c>
      <c r="K7" s="326"/>
      <c r="L7" s="98"/>
    </row>
    <row r="8" spans="1:12" ht="17.25" customHeight="1" x14ac:dyDescent="0.25">
      <c r="A8" s="80" t="s">
        <v>165</v>
      </c>
      <c r="B8" s="99">
        <v>0</v>
      </c>
      <c r="C8" s="99">
        <v>0</v>
      </c>
      <c r="D8" s="99">
        <v>0</v>
      </c>
      <c r="E8" s="99">
        <v>0</v>
      </c>
      <c r="F8" s="99">
        <v>0</v>
      </c>
      <c r="G8" s="99">
        <v>1</v>
      </c>
      <c r="H8" s="99">
        <v>0</v>
      </c>
      <c r="I8" s="99">
        <v>0</v>
      </c>
      <c r="J8" s="99">
        <v>1</v>
      </c>
      <c r="K8" s="144">
        <f t="shared" ref="K8:K25" si="0">SUM(B8:J8)</f>
        <v>2</v>
      </c>
      <c r="L8" s="98"/>
    </row>
    <row r="9" spans="1:12" ht="17.25" customHeight="1" x14ac:dyDescent="0.25">
      <c r="A9" s="111" t="s">
        <v>168</v>
      </c>
      <c r="B9" s="99">
        <v>0</v>
      </c>
      <c r="C9" s="99">
        <v>0</v>
      </c>
      <c r="D9" s="99">
        <v>0</v>
      </c>
      <c r="E9" s="99">
        <v>0</v>
      </c>
      <c r="F9" s="99">
        <v>0</v>
      </c>
      <c r="G9" s="99">
        <v>0</v>
      </c>
      <c r="H9" s="99">
        <v>0</v>
      </c>
      <c r="I9" s="99">
        <v>0</v>
      </c>
      <c r="J9" s="99">
        <v>0</v>
      </c>
      <c r="K9" s="204">
        <f t="shared" si="0"/>
        <v>0</v>
      </c>
      <c r="L9" s="98"/>
    </row>
    <row r="10" spans="1:12" ht="17.25" customHeight="1" x14ac:dyDescent="0.25">
      <c r="A10" s="111" t="s">
        <v>167</v>
      </c>
      <c r="B10" s="99">
        <v>0</v>
      </c>
      <c r="C10" s="99">
        <v>0</v>
      </c>
      <c r="D10" s="99">
        <v>0</v>
      </c>
      <c r="E10" s="99">
        <v>0</v>
      </c>
      <c r="F10" s="99">
        <v>0</v>
      </c>
      <c r="G10" s="99">
        <v>1</v>
      </c>
      <c r="H10" s="99">
        <v>0</v>
      </c>
      <c r="I10" s="99">
        <v>0</v>
      </c>
      <c r="J10" s="99">
        <v>1</v>
      </c>
      <c r="K10" s="204">
        <f t="shared" si="0"/>
        <v>2</v>
      </c>
      <c r="L10" s="98"/>
    </row>
    <row r="11" spans="1:12" ht="17.25" customHeight="1" x14ac:dyDescent="0.25">
      <c r="A11" s="80" t="s">
        <v>177</v>
      </c>
      <c r="B11" s="245">
        <v>0</v>
      </c>
      <c r="C11" s="245">
        <v>0</v>
      </c>
      <c r="D11" s="245">
        <v>0</v>
      </c>
      <c r="E11" s="245">
        <v>0</v>
      </c>
      <c r="F11" s="245">
        <v>0</v>
      </c>
      <c r="G11" s="245">
        <v>0</v>
      </c>
      <c r="H11" s="245">
        <v>0</v>
      </c>
      <c r="I11" s="245">
        <v>0</v>
      </c>
      <c r="J11" s="245">
        <v>0</v>
      </c>
      <c r="K11" s="144">
        <f t="shared" si="0"/>
        <v>0</v>
      </c>
      <c r="L11" s="98"/>
    </row>
    <row r="12" spans="1:12" ht="17.25" customHeight="1" x14ac:dyDescent="0.25">
      <c r="A12" s="80" t="s">
        <v>169</v>
      </c>
      <c r="B12" s="245">
        <v>0</v>
      </c>
      <c r="C12" s="245">
        <v>0</v>
      </c>
      <c r="D12" s="245">
        <v>2</v>
      </c>
      <c r="E12" s="245">
        <v>0</v>
      </c>
      <c r="F12" s="245">
        <v>0</v>
      </c>
      <c r="G12" s="245">
        <v>0</v>
      </c>
      <c r="H12" s="245">
        <v>0</v>
      </c>
      <c r="I12" s="245">
        <v>0</v>
      </c>
      <c r="J12" s="245">
        <v>0</v>
      </c>
      <c r="K12" s="144">
        <f t="shared" si="0"/>
        <v>2</v>
      </c>
      <c r="L12" s="98"/>
    </row>
    <row r="13" spans="1:12" ht="17.25" customHeight="1" x14ac:dyDescent="0.25">
      <c r="A13" s="254" t="s">
        <v>172</v>
      </c>
      <c r="B13" s="243">
        <v>0</v>
      </c>
      <c r="C13" s="243">
        <v>0</v>
      </c>
      <c r="D13" s="243">
        <v>0</v>
      </c>
      <c r="E13" s="243">
        <v>0</v>
      </c>
      <c r="F13" s="243">
        <v>0</v>
      </c>
      <c r="G13" s="243">
        <v>0</v>
      </c>
      <c r="H13" s="243">
        <v>0</v>
      </c>
      <c r="I13" s="243">
        <v>0</v>
      </c>
      <c r="J13" s="243">
        <v>0</v>
      </c>
      <c r="K13" s="244">
        <f t="shared" si="0"/>
        <v>0</v>
      </c>
      <c r="L13" s="98"/>
    </row>
    <row r="14" spans="1:12" ht="17.25" customHeight="1" x14ac:dyDescent="0.25">
      <c r="A14" s="254" t="s">
        <v>170</v>
      </c>
      <c r="B14" s="243">
        <v>0</v>
      </c>
      <c r="C14" s="243">
        <v>0</v>
      </c>
      <c r="D14" s="243">
        <v>2</v>
      </c>
      <c r="E14" s="243">
        <v>0</v>
      </c>
      <c r="F14" s="243">
        <v>0</v>
      </c>
      <c r="G14" s="243">
        <v>0</v>
      </c>
      <c r="H14" s="243">
        <v>0</v>
      </c>
      <c r="I14" s="243">
        <v>0</v>
      </c>
      <c r="J14" s="243">
        <v>0</v>
      </c>
      <c r="K14" s="244">
        <f t="shared" si="0"/>
        <v>2</v>
      </c>
      <c r="L14" s="98"/>
    </row>
    <row r="15" spans="1:12" ht="17.25" customHeight="1" x14ac:dyDescent="0.25">
      <c r="A15" s="80" t="s">
        <v>174</v>
      </c>
      <c r="B15" s="99">
        <v>0</v>
      </c>
      <c r="C15" s="99">
        <v>0</v>
      </c>
      <c r="D15" s="99">
        <v>1</v>
      </c>
      <c r="E15" s="99">
        <v>2</v>
      </c>
      <c r="F15" s="99">
        <v>0</v>
      </c>
      <c r="G15" s="99">
        <v>0</v>
      </c>
      <c r="H15" s="99">
        <v>2</v>
      </c>
      <c r="I15" s="99">
        <v>1</v>
      </c>
      <c r="J15" s="99">
        <v>1</v>
      </c>
      <c r="K15" s="144">
        <f t="shared" si="0"/>
        <v>7</v>
      </c>
      <c r="L15" s="98"/>
    </row>
    <row r="16" spans="1:12" ht="33.75" customHeight="1" x14ac:dyDescent="0.25">
      <c r="A16" s="111" t="s">
        <v>175</v>
      </c>
      <c r="B16" s="99">
        <v>0</v>
      </c>
      <c r="C16" s="99">
        <v>0</v>
      </c>
      <c r="D16" s="99">
        <v>1</v>
      </c>
      <c r="E16" s="99">
        <v>2</v>
      </c>
      <c r="F16" s="99">
        <v>0</v>
      </c>
      <c r="G16" s="99">
        <v>0</v>
      </c>
      <c r="H16" s="99">
        <v>2</v>
      </c>
      <c r="I16" s="99">
        <v>1</v>
      </c>
      <c r="J16" s="243">
        <v>1</v>
      </c>
      <c r="K16" s="244">
        <f t="shared" si="0"/>
        <v>7</v>
      </c>
      <c r="L16" s="98"/>
    </row>
    <row r="17" spans="1:12" ht="17.25" customHeight="1" x14ac:dyDescent="0.25">
      <c r="A17" s="80" t="s">
        <v>188</v>
      </c>
      <c r="B17" s="245">
        <v>0</v>
      </c>
      <c r="C17" s="245">
        <v>0</v>
      </c>
      <c r="D17" s="245">
        <v>0</v>
      </c>
      <c r="E17" s="245">
        <v>0</v>
      </c>
      <c r="F17" s="99">
        <v>0</v>
      </c>
      <c r="G17" s="99">
        <v>0</v>
      </c>
      <c r="H17" s="99">
        <v>0</v>
      </c>
      <c r="I17" s="99">
        <v>0</v>
      </c>
      <c r="J17" s="245">
        <v>0</v>
      </c>
      <c r="K17" s="144">
        <f t="shared" si="0"/>
        <v>0</v>
      </c>
      <c r="L17" s="98"/>
    </row>
    <row r="18" spans="1:12" x14ac:dyDescent="0.25">
      <c r="A18" s="254" t="s">
        <v>189</v>
      </c>
      <c r="B18" s="243">
        <v>0</v>
      </c>
      <c r="C18" s="243">
        <v>0</v>
      </c>
      <c r="D18" s="243">
        <v>0</v>
      </c>
      <c r="E18" s="243">
        <v>0</v>
      </c>
      <c r="F18" s="243">
        <v>0</v>
      </c>
      <c r="G18" s="243">
        <v>0</v>
      </c>
      <c r="H18" s="243">
        <v>0</v>
      </c>
      <c r="I18" s="243">
        <v>0</v>
      </c>
      <c r="J18" s="243">
        <v>0</v>
      </c>
      <c r="K18" s="244">
        <f t="shared" si="0"/>
        <v>0</v>
      </c>
      <c r="L18" s="98"/>
    </row>
    <row r="19" spans="1:12" x14ac:dyDescent="0.25">
      <c r="A19" s="80" t="s">
        <v>185</v>
      </c>
      <c r="B19" s="245">
        <v>0</v>
      </c>
      <c r="C19" s="245">
        <v>0</v>
      </c>
      <c r="D19" s="245">
        <v>0</v>
      </c>
      <c r="E19" s="245">
        <v>0</v>
      </c>
      <c r="F19" s="99">
        <v>0</v>
      </c>
      <c r="G19" s="99">
        <v>0</v>
      </c>
      <c r="H19" s="99">
        <v>0</v>
      </c>
      <c r="I19" s="99">
        <v>0</v>
      </c>
      <c r="J19" s="245">
        <v>0</v>
      </c>
      <c r="K19" s="144">
        <f t="shared" si="0"/>
        <v>0</v>
      </c>
      <c r="L19" s="98"/>
    </row>
    <row r="20" spans="1:12" ht="17.25" customHeight="1" x14ac:dyDescent="0.25">
      <c r="A20" s="80" t="s">
        <v>180</v>
      </c>
      <c r="B20" s="245">
        <v>0</v>
      </c>
      <c r="C20" s="245">
        <v>0</v>
      </c>
      <c r="D20" s="245">
        <v>0</v>
      </c>
      <c r="E20" s="245">
        <v>0</v>
      </c>
      <c r="F20" s="245">
        <v>1</v>
      </c>
      <c r="G20" s="245">
        <v>0</v>
      </c>
      <c r="H20" s="245">
        <v>0</v>
      </c>
      <c r="I20" s="245">
        <v>0</v>
      </c>
      <c r="J20" s="245">
        <v>0</v>
      </c>
      <c r="K20" s="144">
        <f t="shared" si="0"/>
        <v>1</v>
      </c>
      <c r="L20" s="177"/>
    </row>
    <row r="21" spans="1:12" x14ac:dyDescent="0.25">
      <c r="A21" s="254" t="s">
        <v>182</v>
      </c>
      <c r="B21" s="243">
        <v>0</v>
      </c>
      <c r="C21" s="243">
        <v>0</v>
      </c>
      <c r="D21" s="243">
        <v>0</v>
      </c>
      <c r="E21" s="243">
        <v>0</v>
      </c>
      <c r="F21" s="243">
        <v>1</v>
      </c>
      <c r="G21" s="243">
        <v>0</v>
      </c>
      <c r="H21" s="243">
        <v>0</v>
      </c>
      <c r="I21" s="243">
        <v>0</v>
      </c>
      <c r="J21" s="243">
        <v>0</v>
      </c>
      <c r="K21" s="244">
        <f t="shared" si="0"/>
        <v>1</v>
      </c>
      <c r="L21" s="98"/>
    </row>
    <row r="22" spans="1:12" ht="17.25" customHeight="1" x14ac:dyDescent="0.25">
      <c r="A22" s="80" t="s">
        <v>192</v>
      </c>
      <c r="B22" s="245">
        <v>0</v>
      </c>
      <c r="C22" s="245">
        <v>0</v>
      </c>
      <c r="D22" s="245">
        <v>0</v>
      </c>
      <c r="E22" s="245">
        <v>0</v>
      </c>
      <c r="F22" s="245">
        <v>0</v>
      </c>
      <c r="G22" s="245">
        <v>0</v>
      </c>
      <c r="H22" s="245">
        <v>0</v>
      </c>
      <c r="I22" s="245">
        <v>0</v>
      </c>
      <c r="J22" s="245">
        <v>0</v>
      </c>
      <c r="K22" s="255">
        <f t="shared" si="0"/>
        <v>0</v>
      </c>
      <c r="L22" s="98"/>
    </row>
    <row r="23" spans="1:12" ht="21" customHeight="1" x14ac:dyDescent="0.25">
      <c r="A23" s="111" t="s">
        <v>193</v>
      </c>
      <c r="B23" s="243">
        <v>0</v>
      </c>
      <c r="C23" s="243">
        <v>0</v>
      </c>
      <c r="D23" s="243">
        <v>0</v>
      </c>
      <c r="E23" s="243">
        <v>0</v>
      </c>
      <c r="F23" s="243">
        <v>0</v>
      </c>
      <c r="G23" s="243">
        <v>0</v>
      </c>
      <c r="H23" s="243">
        <v>0</v>
      </c>
      <c r="I23" s="243">
        <v>0</v>
      </c>
      <c r="J23" s="243">
        <v>0</v>
      </c>
      <c r="K23" s="244">
        <f t="shared" si="0"/>
        <v>0</v>
      </c>
      <c r="L23" s="98"/>
    </row>
    <row r="24" spans="1:12" ht="17.25" customHeight="1" x14ac:dyDescent="0.25">
      <c r="A24" s="80" t="s">
        <v>197</v>
      </c>
      <c r="B24" s="245">
        <v>0</v>
      </c>
      <c r="C24" s="245">
        <v>0</v>
      </c>
      <c r="D24" s="245">
        <v>1</v>
      </c>
      <c r="E24" s="245">
        <v>0</v>
      </c>
      <c r="F24" s="245">
        <v>0</v>
      </c>
      <c r="G24" s="245">
        <v>0</v>
      </c>
      <c r="H24" s="245">
        <v>0</v>
      </c>
      <c r="I24" s="245">
        <v>0</v>
      </c>
      <c r="J24" s="245">
        <v>0</v>
      </c>
      <c r="K24" s="255">
        <f t="shared" si="0"/>
        <v>1</v>
      </c>
      <c r="L24" s="98"/>
    </row>
    <row r="25" spans="1:12" ht="17.25" customHeight="1" x14ac:dyDescent="0.25">
      <c r="A25" s="80" t="s">
        <v>191</v>
      </c>
      <c r="B25" s="99">
        <v>1</v>
      </c>
      <c r="C25" s="99">
        <v>1</v>
      </c>
      <c r="D25" s="99">
        <v>1</v>
      </c>
      <c r="E25" s="99">
        <v>0</v>
      </c>
      <c r="F25" s="99">
        <v>0</v>
      </c>
      <c r="G25" s="99">
        <v>1</v>
      </c>
      <c r="H25" s="99">
        <v>1</v>
      </c>
      <c r="I25" s="99">
        <v>0</v>
      </c>
      <c r="J25" s="99">
        <v>0</v>
      </c>
      <c r="K25" s="144">
        <f t="shared" si="0"/>
        <v>5</v>
      </c>
      <c r="L25" s="98"/>
    </row>
    <row r="26" spans="1:12" ht="24" customHeight="1" x14ac:dyDescent="0.25">
      <c r="A26" s="54" t="s">
        <v>0</v>
      </c>
      <c r="B26" s="109">
        <f t="shared" ref="B26:J26" si="1">SUM(B8,B11,B12,B15,B17,B19,B20,B22,B24,B25)</f>
        <v>1</v>
      </c>
      <c r="C26" s="109">
        <f t="shared" si="1"/>
        <v>1</v>
      </c>
      <c r="D26" s="109">
        <f>SUM(D8,D11,D12,D15,D17,D19,D20,D22,D24,D25)</f>
        <v>5</v>
      </c>
      <c r="E26" s="109">
        <f t="shared" si="1"/>
        <v>2</v>
      </c>
      <c r="F26" s="109">
        <f t="shared" si="1"/>
        <v>1</v>
      </c>
      <c r="G26" s="109">
        <f t="shared" si="1"/>
        <v>2</v>
      </c>
      <c r="H26" s="109">
        <f t="shared" si="1"/>
        <v>3</v>
      </c>
      <c r="I26" s="109">
        <f t="shared" si="1"/>
        <v>1</v>
      </c>
      <c r="J26" s="109">
        <f t="shared" si="1"/>
        <v>2</v>
      </c>
      <c r="K26" s="110">
        <f>+SUM(B26:J26)</f>
        <v>18</v>
      </c>
    </row>
    <row r="27" spans="1:12" x14ac:dyDescent="0.25">
      <c r="A27" s="48" t="s">
        <v>272</v>
      </c>
    </row>
    <row r="28" spans="1:12" x14ac:dyDescent="0.25">
      <c r="A28" s="48" t="s">
        <v>243</v>
      </c>
    </row>
    <row r="29" spans="1:12" x14ac:dyDescent="0.25">
      <c r="A29" s="327" t="s">
        <v>51</v>
      </c>
      <c r="B29" s="327"/>
      <c r="C29" s="327"/>
      <c r="D29" s="327"/>
      <c r="E29" s="327"/>
      <c r="F29" s="327"/>
      <c r="G29" s="327"/>
      <c r="H29" s="327"/>
      <c r="I29" s="327"/>
      <c r="J29" s="327"/>
    </row>
    <row r="30" spans="1:12" ht="15" customHeight="1" x14ac:dyDescent="0.25">
      <c r="A30" s="100"/>
      <c r="B30" s="100"/>
      <c r="C30" s="100"/>
      <c r="D30" s="100"/>
      <c r="E30" s="100"/>
      <c r="F30" s="100"/>
      <c r="G30" s="100"/>
      <c r="H30" s="100"/>
      <c r="I30" s="100"/>
      <c r="J30" s="100"/>
    </row>
    <row r="31" spans="1:12" ht="12.75" customHeight="1" x14ac:dyDescent="0.25">
      <c r="A31" s="101" t="s">
        <v>68</v>
      </c>
      <c r="B31" s="330" t="s">
        <v>60</v>
      </c>
      <c r="C31" s="330"/>
      <c r="D31" s="330"/>
      <c r="E31" s="330"/>
      <c r="F31" s="330"/>
      <c r="G31" s="330"/>
      <c r="H31" s="330"/>
      <c r="I31" s="102"/>
      <c r="L31" s="103"/>
    </row>
    <row r="32" spans="1:12" ht="13.5" customHeight="1" x14ac:dyDescent="0.25">
      <c r="A32" s="101" t="s">
        <v>67</v>
      </c>
      <c r="B32" s="330" t="s">
        <v>59</v>
      </c>
      <c r="C32" s="330"/>
      <c r="D32" s="330"/>
      <c r="E32" s="330"/>
      <c r="F32" s="330"/>
      <c r="G32" s="330"/>
      <c r="H32" s="330"/>
      <c r="I32" s="102"/>
      <c r="L32" s="103"/>
    </row>
    <row r="33" spans="1:14" ht="13.5" customHeight="1" x14ac:dyDescent="0.25">
      <c r="A33" s="101" t="s">
        <v>66</v>
      </c>
      <c r="B33" s="330" t="s">
        <v>58</v>
      </c>
      <c r="C33" s="330"/>
      <c r="D33" s="330"/>
      <c r="E33" s="330"/>
      <c r="F33" s="330"/>
      <c r="G33" s="330"/>
      <c r="H33" s="330"/>
      <c r="I33" s="102"/>
      <c r="L33" s="103"/>
    </row>
    <row r="34" spans="1:14" ht="13.5" customHeight="1" x14ac:dyDescent="0.25">
      <c r="A34" s="101" t="s">
        <v>65</v>
      </c>
      <c r="B34" s="330" t="s">
        <v>57</v>
      </c>
      <c r="C34" s="330"/>
      <c r="D34" s="330"/>
      <c r="E34" s="330"/>
      <c r="F34" s="330"/>
      <c r="G34" s="330"/>
      <c r="H34" s="330"/>
      <c r="I34" s="102"/>
      <c r="L34" s="103"/>
    </row>
    <row r="35" spans="1:14" ht="13.5" customHeight="1" x14ac:dyDescent="0.25">
      <c r="A35" s="101" t="s">
        <v>64</v>
      </c>
      <c r="B35" s="330" t="s">
        <v>56</v>
      </c>
      <c r="C35" s="330"/>
      <c r="D35" s="330"/>
      <c r="E35" s="330"/>
      <c r="F35" s="330"/>
      <c r="G35" s="330"/>
      <c r="H35" s="330"/>
      <c r="I35" s="102"/>
      <c r="L35" s="103"/>
    </row>
    <row r="36" spans="1:14" ht="13.5" customHeight="1" x14ac:dyDescent="0.25">
      <c r="A36" s="101" t="s">
        <v>63</v>
      </c>
      <c r="B36" s="330" t="s">
        <v>55</v>
      </c>
      <c r="C36" s="330"/>
      <c r="D36" s="330"/>
      <c r="E36" s="330"/>
      <c r="F36" s="330"/>
      <c r="G36" s="330"/>
      <c r="H36" s="330"/>
      <c r="I36" s="102"/>
      <c r="L36" s="103"/>
    </row>
    <row r="37" spans="1:14" ht="13.5" customHeight="1" x14ac:dyDescent="0.25">
      <c r="A37" s="101" t="s">
        <v>62</v>
      </c>
      <c r="B37" s="330" t="s">
        <v>54</v>
      </c>
      <c r="C37" s="330"/>
      <c r="D37" s="330"/>
      <c r="E37" s="330"/>
      <c r="F37" s="330"/>
      <c r="G37" s="330"/>
      <c r="H37" s="330"/>
      <c r="I37" s="102"/>
      <c r="L37" s="103"/>
    </row>
    <row r="38" spans="1:14" ht="13.5" customHeight="1" x14ac:dyDescent="0.25">
      <c r="A38" s="101" t="s">
        <v>61</v>
      </c>
      <c r="B38" s="330" t="s">
        <v>53</v>
      </c>
      <c r="C38" s="330"/>
      <c r="D38" s="330"/>
      <c r="E38" s="330"/>
      <c r="F38" s="330"/>
      <c r="G38" s="330"/>
      <c r="H38" s="330"/>
      <c r="I38" s="102"/>
      <c r="L38" s="103"/>
    </row>
    <row r="39" spans="1:14" ht="13.5" customHeight="1" x14ac:dyDescent="0.25">
      <c r="A39" s="102"/>
      <c r="B39" s="330" t="s">
        <v>133</v>
      </c>
      <c r="C39" s="330"/>
      <c r="D39" s="330"/>
      <c r="E39" s="330"/>
      <c r="F39" s="330"/>
      <c r="G39" s="330"/>
      <c r="H39" s="330"/>
      <c r="I39" s="102"/>
      <c r="L39" s="103"/>
    </row>
    <row r="42" spans="1:14" x14ac:dyDescent="0.25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</row>
    <row r="43" spans="1:14" x14ac:dyDescent="0.25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</row>
    <row r="44" spans="1:14" x14ac:dyDescent="0.15">
      <c r="A44" s="104"/>
      <c r="B44" s="105"/>
      <c r="C44" s="105"/>
      <c r="D44" s="105"/>
      <c r="E44" s="105"/>
      <c r="F44" s="105"/>
      <c r="G44" s="105"/>
      <c r="H44" s="105"/>
      <c r="I44" s="105"/>
      <c r="J44" s="105"/>
      <c r="K44" s="329"/>
      <c r="L44" s="329"/>
      <c r="M44" s="329"/>
      <c r="N44" s="329"/>
    </row>
    <row r="45" spans="1:14" x14ac:dyDescent="0.25">
      <c r="A45" s="106"/>
      <c r="B45" s="107"/>
      <c r="C45" s="107"/>
      <c r="D45" s="107"/>
      <c r="E45" s="107"/>
      <c r="F45" s="107"/>
      <c r="G45" s="107"/>
      <c r="H45" s="107"/>
      <c r="I45" s="107"/>
      <c r="J45" s="107"/>
      <c r="K45" s="329"/>
      <c r="L45" s="329"/>
      <c r="M45" s="329"/>
      <c r="N45" s="329"/>
    </row>
    <row r="46" spans="1:14" x14ac:dyDescent="0.25">
      <c r="A46" s="106"/>
      <c r="B46" s="107"/>
      <c r="C46" s="107"/>
      <c r="D46" s="107"/>
      <c r="E46" s="107"/>
      <c r="F46" s="107"/>
      <c r="G46" s="107"/>
      <c r="H46" s="107"/>
      <c r="I46" s="107"/>
      <c r="J46" s="107"/>
      <c r="K46" s="329"/>
      <c r="L46" s="329"/>
      <c r="M46" s="329"/>
      <c r="N46" s="329"/>
    </row>
    <row r="47" spans="1:14" x14ac:dyDescent="0.25">
      <c r="A47" s="106"/>
      <c r="B47" s="107"/>
      <c r="C47" s="107"/>
      <c r="D47" s="107"/>
      <c r="E47" s="107"/>
      <c r="F47" s="107"/>
      <c r="G47" s="107"/>
      <c r="H47" s="107"/>
      <c r="I47" s="107"/>
      <c r="J47" s="107"/>
      <c r="K47" s="329"/>
      <c r="L47" s="329"/>
      <c r="M47" s="329"/>
      <c r="N47" s="329"/>
    </row>
    <row r="48" spans="1:14" x14ac:dyDescent="0.25">
      <c r="A48" s="106"/>
      <c r="B48" s="107"/>
      <c r="C48" s="107"/>
      <c r="D48" s="107"/>
      <c r="E48" s="107"/>
      <c r="F48" s="107"/>
      <c r="G48" s="107"/>
      <c r="H48" s="107"/>
      <c r="I48" s="107"/>
      <c r="J48" s="107"/>
      <c r="K48" s="329"/>
      <c r="L48" s="329"/>
      <c r="M48" s="329"/>
      <c r="N48" s="329"/>
    </row>
    <row r="49" spans="1:14" x14ac:dyDescent="0.25">
      <c r="A49" s="106"/>
      <c r="B49" s="107"/>
      <c r="C49" s="107"/>
      <c r="D49" s="107"/>
      <c r="E49" s="107"/>
      <c r="F49" s="107"/>
      <c r="G49" s="107"/>
      <c r="H49" s="107"/>
      <c r="I49" s="107"/>
      <c r="J49" s="107"/>
      <c r="K49" s="329"/>
      <c r="L49" s="329"/>
      <c r="M49" s="329"/>
      <c r="N49" s="329"/>
    </row>
    <row r="50" spans="1:14" x14ac:dyDescent="0.25">
      <c r="A50" s="106"/>
      <c r="B50" s="107"/>
      <c r="C50" s="107"/>
      <c r="D50" s="107"/>
      <c r="E50" s="107"/>
      <c r="F50" s="107"/>
      <c r="G50" s="107"/>
      <c r="H50" s="107"/>
      <c r="I50" s="107"/>
      <c r="J50" s="107"/>
      <c r="K50" s="329"/>
      <c r="L50" s="329"/>
      <c r="M50" s="329"/>
      <c r="N50" s="329"/>
    </row>
    <row r="51" spans="1:14" x14ac:dyDescent="0.25">
      <c r="A51" s="106"/>
      <c r="B51" s="107"/>
      <c r="C51" s="107"/>
      <c r="D51" s="107"/>
      <c r="E51" s="107"/>
      <c r="F51" s="107"/>
      <c r="G51" s="107"/>
      <c r="H51" s="107"/>
      <c r="I51" s="107"/>
      <c r="J51" s="107"/>
      <c r="K51" s="329"/>
      <c r="L51" s="329"/>
      <c r="M51" s="329"/>
      <c r="N51" s="329"/>
    </row>
    <row r="52" spans="1:14" x14ac:dyDescent="0.25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329"/>
      <c r="L52" s="329"/>
      <c r="M52" s="329"/>
      <c r="N52" s="329"/>
    </row>
  </sheetData>
  <mergeCells count="25">
    <mergeCell ref="K44:N44"/>
    <mergeCell ref="K45:N45"/>
    <mergeCell ref="K46:N46"/>
    <mergeCell ref="K47:N47"/>
    <mergeCell ref="B31:H31"/>
    <mergeCell ref="B32:H32"/>
    <mergeCell ref="B34:H34"/>
    <mergeCell ref="B33:H33"/>
    <mergeCell ref="B39:H39"/>
    <mergeCell ref="B38:H38"/>
    <mergeCell ref="B37:H37"/>
    <mergeCell ref="B36:H36"/>
    <mergeCell ref="B35:H35"/>
    <mergeCell ref="K52:N52"/>
    <mergeCell ref="K49:N49"/>
    <mergeCell ref="K50:N50"/>
    <mergeCell ref="K51:N51"/>
    <mergeCell ref="K48:N48"/>
    <mergeCell ref="K6:K7"/>
    <mergeCell ref="A29:J29"/>
    <mergeCell ref="A1:J1"/>
    <mergeCell ref="A3:J3"/>
    <mergeCell ref="A6:A7"/>
    <mergeCell ref="A4:J4"/>
    <mergeCell ref="B6:J6"/>
  </mergeCells>
  <printOptions horizontalCentered="1" verticalCentered="1"/>
  <pageMargins left="0" right="0" top="0.78" bottom="0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BD94C-4CDB-4616-9FFC-A4AA8EDA79EE}">
  <sheetPr>
    <tabColor rgb="FFFF0000"/>
  </sheetPr>
  <dimension ref="A1:F32"/>
  <sheetViews>
    <sheetView showGridLines="0" zoomScaleNormal="100" zoomScaleSheetLayoutView="130" workbookViewId="0">
      <selection activeCell="D15" sqref="D15"/>
    </sheetView>
  </sheetViews>
  <sheetFormatPr baseColWidth="10" defaultColWidth="11.44140625" defaultRowHeight="35.25" customHeight="1" x14ac:dyDescent="0.25"/>
  <cols>
    <col min="1" max="1" width="32.109375" style="70" customWidth="1"/>
    <col min="2" max="2" width="19.44140625" style="65" customWidth="1"/>
    <col min="3" max="3" width="20" style="65" customWidth="1"/>
    <col min="4" max="4" width="21.109375" style="65" customWidth="1"/>
    <col min="5" max="16384" width="11.44140625" style="65"/>
  </cols>
  <sheetData>
    <row r="1" spans="1:4" ht="16.2" x14ac:dyDescent="0.25">
      <c r="A1" s="281" t="s">
        <v>291</v>
      </c>
      <c r="B1" s="281"/>
      <c r="C1" s="281"/>
      <c r="D1" s="281"/>
    </row>
    <row r="2" spans="1:4" ht="16.2" x14ac:dyDescent="0.25">
      <c r="A2" s="208" t="s">
        <v>82</v>
      </c>
      <c r="B2" s="217"/>
      <c r="C2" s="217"/>
      <c r="D2" s="217"/>
    </row>
    <row r="3" spans="1:4" s="68" customFormat="1" ht="32.25" customHeight="1" x14ac:dyDescent="0.25">
      <c r="A3" s="282" t="s">
        <v>232</v>
      </c>
      <c r="B3" s="282"/>
      <c r="C3" s="282"/>
      <c r="D3" s="282"/>
    </row>
    <row r="4" spans="1:4" s="68" customFormat="1" ht="18.600000000000001" x14ac:dyDescent="0.25">
      <c r="A4" s="285" t="s">
        <v>332</v>
      </c>
      <c r="B4" s="282"/>
      <c r="C4" s="282"/>
      <c r="D4" s="282"/>
    </row>
    <row r="5" spans="1:4" s="68" customFormat="1" ht="5.25" customHeight="1" x14ac:dyDescent="0.25">
      <c r="A5" s="296"/>
      <c r="B5" s="296"/>
      <c r="C5" s="296"/>
      <c r="D5" s="296"/>
    </row>
    <row r="6" spans="1:4" s="68" customFormat="1" ht="20.25" customHeight="1" x14ac:dyDescent="0.25">
      <c r="A6" s="331" t="s">
        <v>247</v>
      </c>
      <c r="B6" s="332" t="s">
        <v>81</v>
      </c>
      <c r="C6" s="332"/>
      <c r="D6" s="331" t="s">
        <v>0</v>
      </c>
    </row>
    <row r="7" spans="1:4" s="68" customFormat="1" ht="18.75" customHeight="1" x14ac:dyDescent="0.25">
      <c r="A7" s="331"/>
      <c r="B7" s="145" t="s">
        <v>79</v>
      </c>
      <c r="C7" s="145" t="s">
        <v>80</v>
      </c>
      <c r="D7" s="331"/>
    </row>
    <row r="8" spans="1:4" ht="20.100000000000001" customHeight="1" x14ac:dyDescent="0.25">
      <c r="A8" s="168" t="s">
        <v>233</v>
      </c>
      <c r="B8" s="143">
        <v>12</v>
      </c>
      <c r="C8" s="143">
        <v>3</v>
      </c>
      <c r="D8" s="144">
        <f t="shared" ref="D8:D10" si="0">SUM(B8:C8)</f>
        <v>15</v>
      </c>
    </row>
    <row r="9" spans="1:4" ht="20.100000000000001" customHeight="1" x14ac:dyDescent="0.25">
      <c r="A9" s="168" t="s">
        <v>235</v>
      </c>
      <c r="B9" s="143">
        <v>0</v>
      </c>
      <c r="C9" s="143">
        <v>1</v>
      </c>
      <c r="D9" s="144">
        <f t="shared" si="0"/>
        <v>1</v>
      </c>
    </row>
    <row r="10" spans="1:4" ht="20.100000000000001" customHeight="1" x14ac:dyDescent="0.25">
      <c r="A10" s="168" t="s">
        <v>234</v>
      </c>
      <c r="B10" s="143">
        <v>2</v>
      </c>
      <c r="C10" s="143">
        <v>0</v>
      </c>
      <c r="D10" s="144">
        <f t="shared" si="0"/>
        <v>2</v>
      </c>
    </row>
    <row r="11" spans="1:4" ht="22.5" customHeight="1" x14ac:dyDescent="0.25">
      <c r="A11" s="202" t="s">
        <v>0</v>
      </c>
      <c r="B11" s="203">
        <f>SUM(B8:B10)</f>
        <v>14</v>
      </c>
      <c r="C11" s="203">
        <f>SUM(C8:C10)</f>
        <v>4</v>
      </c>
      <c r="D11" s="110">
        <f>SUM(D8:D10)</f>
        <v>18</v>
      </c>
    </row>
    <row r="12" spans="1:4" ht="16.2" x14ac:dyDescent="0.25">
      <c r="A12" s="48" t="s">
        <v>269</v>
      </c>
    </row>
    <row r="13" spans="1:4" ht="16.2" x14ac:dyDescent="0.25">
      <c r="A13" s="48" t="s">
        <v>243</v>
      </c>
    </row>
    <row r="15" spans="1:4" ht="32.25" customHeight="1" x14ac:dyDescent="0.25">
      <c r="A15" s="69"/>
    </row>
    <row r="16" spans="1:4" ht="18.600000000000001" x14ac:dyDescent="0.25"/>
    <row r="17" spans="6:6" ht="13.5" customHeight="1" x14ac:dyDescent="0.25"/>
    <row r="31" spans="6:6" ht="35.25" customHeight="1" x14ac:dyDescent="0.25">
      <c r="F31" s="68"/>
    </row>
    <row r="32" spans="6:6" ht="35.25" customHeight="1" x14ac:dyDescent="0.25">
      <c r="F32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R44"/>
  <sheetViews>
    <sheetView showGridLines="0" zoomScale="80" zoomScaleNormal="80" zoomScaleSheetLayoutView="115" workbookViewId="0">
      <selection activeCell="K28" sqref="K28"/>
    </sheetView>
  </sheetViews>
  <sheetFormatPr baseColWidth="10" defaultColWidth="11.44140625" defaultRowHeight="16.2" x14ac:dyDescent="0.25"/>
  <cols>
    <col min="1" max="1" width="47" style="129" customWidth="1"/>
    <col min="2" max="10" width="7.6640625" style="129" customWidth="1"/>
    <col min="11" max="11" width="9.88671875" style="129" customWidth="1"/>
    <col min="12" max="13" width="11.44140625" style="129"/>
    <col min="14" max="21" width="5.88671875" style="129" customWidth="1"/>
    <col min="22" max="25" width="5" style="129" customWidth="1"/>
    <col min="26" max="26" width="5.33203125" style="129" customWidth="1"/>
    <col min="27" max="16384" width="11.44140625" style="129"/>
  </cols>
  <sheetData>
    <row r="1" spans="1:12" x14ac:dyDescent="0.25">
      <c r="A1" s="294" t="s">
        <v>292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2" x14ac:dyDescent="0.25">
      <c r="A2" s="221" t="s">
        <v>82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</row>
    <row r="3" spans="1:12" ht="31.5" customHeight="1" x14ac:dyDescent="0.25">
      <c r="A3" s="295" t="s">
        <v>100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</row>
    <row r="4" spans="1:12" x14ac:dyDescent="0.25">
      <c r="A4" s="298" t="s">
        <v>333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</row>
    <row r="5" spans="1:12" ht="13.5" customHeight="1" x14ac:dyDescent="0.25">
      <c r="A5" s="169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</row>
    <row r="6" spans="1:12" ht="19.5" customHeight="1" x14ac:dyDescent="0.25">
      <c r="A6" s="335" t="s">
        <v>77</v>
      </c>
      <c r="B6" s="336" t="s">
        <v>51</v>
      </c>
      <c r="C6" s="336"/>
      <c r="D6" s="336"/>
      <c r="E6" s="336"/>
      <c r="F6" s="336"/>
      <c r="G6" s="336"/>
      <c r="H6" s="336"/>
      <c r="I6" s="336"/>
      <c r="J6" s="336"/>
      <c r="K6" s="335" t="s">
        <v>0</v>
      </c>
    </row>
    <row r="7" spans="1:12" ht="18" customHeight="1" x14ac:dyDescent="0.25">
      <c r="A7" s="335"/>
      <c r="B7" s="163" t="s">
        <v>120</v>
      </c>
      <c r="C7" s="163" t="s">
        <v>131</v>
      </c>
      <c r="D7" s="163" t="s">
        <v>75</v>
      </c>
      <c r="E7" s="163" t="s">
        <v>74</v>
      </c>
      <c r="F7" s="163" t="s">
        <v>70</v>
      </c>
      <c r="G7" s="163" t="s">
        <v>73</v>
      </c>
      <c r="H7" s="163" t="s">
        <v>130</v>
      </c>
      <c r="I7" s="163" t="s">
        <v>161</v>
      </c>
      <c r="J7" s="163" t="s">
        <v>71</v>
      </c>
      <c r="K7" s="335"/>
    </row>
    <row r="8" spans="1:12" ht="19.5" customHeight="1" x14ac:dyDescent="0.25">
      <c r="A8" s="136" t="s">
        <v>200</v>
      </c>
      <c r="B8" s="256">
        <v>0</v>
      </c>
      <c r="C8" s="256">
        <v>1</v>
      </c>
      <c r="D8" s="256">
        <v>1</v>
      </c>
      <c r="E8" s="256">
        <v>1</v>
      </c>
      <c r="F8" s="256">
        <v>0</v>
      </c>
      <c r="G8" s="256">
        <v>0</v>
      </c>
      <c r="H8" s="256">
        <v>0</v>
      </c>
      <c r="I8" s="256">
        <v>1</v>
      </c>
      <c r="J8" s="256">
        <v>1</v>
      </c>
      <c r="K8" s="257">
        <f t="shared" ref="K8:K26" si="0">SUM(B8:J8)</f>
        <v>5</v>
      </c>
    </row>
    <row r="9" spans="1:12" ht="15" customHeight="1" x14ac:dyDescent="0.25">
      <c r="A9" s="136" t="s">
        <v>201</v>
      </c>
      <c r="B9" s="256">
        <v>0</v>
      </c>
      <c r="C9" s="256">
        <v>0</v>
      </c>
      <c r="D9" s="256">
        <v>1</v>
      </c>
      <c r="E9" s="256">
        <v>1</v>
      </c>
      <c r="F9" s="256">
        <v>0</v>
      </c>
      <c r="G9" s="256">
        <v>0</v>
      </c>
      <c r="H9" s="256">
        <v>0</v>
      </c>
      <c r="I9" s="256">
        <v>0</v>
      </c>
      <c r="J9" s="256">
        <v>0</v>
      </c>
      <c r="K9" s="257">
        <f t="shared" si="0"/>
        <v>2</v>
      </c>
    </row>
    <row r="10" spans="1:12" ht="15" customHeight="1" x14ac:dyDescent="0.25">
      <c r="A10" s="164" t="s">
        <v>202</v>
      </c>
      <c r="B10" s="252">
        <v>0</v>
      </c>
      <c r="C10" s="256">
        <v>0</v>
      </c>
      <c r="D10" s="256">
        <v>1</v>
      </c>
      <c r="E10" s="256">
        <v>0</v>
      </c>
      <c r="F10" s="256">
        <v>0</v>
      </c>
      <c r="G10" s="256">
        <v>0</v>
      </c>
      <c r="H10" s="256">
        <v>0</v>
      </c>
      <c r="I10" s="256">
        <v>0</v>
      </c>
      <c r="J10" s="256">
        <v>0</v>
      </c>
      <c r="K10" s="258">
        <f t="shared" ref="K10" si="1">SUM(B10:J10)</f>
        <v>1</v>
      </c>
    </row>
    <row r="11" spans="1:12" ht="15" customHeight="1" x14ac:dyDescent="0.25">
      <c r="A11" s="164" t="s">
        <v>203</v>
      </c>
      <c r="B11" s="252">
        <v>0</v>
      </c>
      <c r="C11" s="256">
        <v>0</v>
      </c>
      <c r="D11" s="256">
        <v>0</v>
      </c>
      <c r="E11" s="256">
        <v>1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8">
        <f t="shared" si="0"/>
        <v>1</v>
      </c>
    </row>
    <row r="12" spans="1:12" s="178" customFormat="1" ht="12.75" customHeight="1" x14ac:dyDescent="0.25">
      <c r="A12" s="136" t="s">
        <v>204</v>
      </c>
      <c r="B12" s="256">
        <v>0</v>
      </c>
      <c r="C12" s="256">
        <v>0</v>
      </c>
      <c r="D12" s="256">
        <v>0</v>
      </c>
      <c r="E12" s="256">
        <v>0</v>
      </c>
      <c r="F12" s="256">
        <v>0</v>
      </c>
      <c r="G12" s="256">
        <v>2</v>
      </c>
      <c r="H12" s="256">
        <v>0</v>
      </c>
      <c r="I12" s="256">
        <v>0</v>
      </c>
      <c r="J12" s="256">
        <v>0</v>
      </c>
      <c r="K12" s="257">
        <f t="shared" si="0"/>
        <v>2</v>
      </c>
    </row>
    <row r="13" spans="1:12" ht="12.75" customHeight="1" x14ac:dyDescent="0.25">
      <c r="A13" s="164" t="s">
        <v>206</v>
      </c>
      <c r="B13" s="252">
        <v>0</v>
      </c>
      <c r="C13" s="252">
        <v>0</v>
      </c>
      <c r="D13" s="252">
        <v>0</v>
      </c>
      <c r="E13" s="252">
        <v>0</v>
      </c>
      <c r="F13" s="252">
        <v>0</v>
      </c>
      <c r="G13" s="252">
        <v>1</v>
      </c>
      <c r="H13" s="252">
        <v>0</v>
      </c>
      <c r="I13" s="252">
        <v>0</v>
      </c>
      <c r="J13" s="252">
        <v>0</v>
      </c>
      <c r="K13" s="258">
        <f t="shared" si="0"/>
        <v>1</v>
      </c>
    </row>
    <row r="14" spans="1:12" ht="12.75" customHeight="1" x14ac:dyDescent="0.25">
      <c r="A14" s="164" t="s">
        <v>339</v>
      </c>
      <c r="B14" s="252">
        <v>0</v>
      </c>
      <c r="C14" s="252">
        <v>0</v>
      </c>
      <c r="D14" s="252">
        <v>0</v>
      </c>
      <c r="E14" s="252">
        <v>0</v>
      </c>
      <c r="F14" s="252">
        <v>0</v>
      </c>
      <c r="G14" s="252">
        <v>1</v>
      </c>
      <c r="H14" s="252">
        <v>0</v>
      </c>
      <c r="I14" s="252">
        <v>0</v>
      </c>
      <c r="J14" s="252">
        <v>0</v>
      </c>
      <c r="K14" s="258">
        <f t="shared" si="0"/>
        <v>1</v>
      </c>
    </row>
    <row r="15" spans="1:12" x14ac:dyDescent="0.25">
      <c r="A15" s="136" t="s">
        <v>208</v>
      </c>
      <c r="B15" s="256">
        <v>0</v>
      </c>
      <c r="C15" s="256">
        <v>0</v>
      </c>
      <c r="D15" s="256">
        <v>2</v>
      </c>
      <c r="E15" s="256">
        <v>0</v>
      </c>
      <c r="F15" s="256">
        <v>0</v>
      </c>
      <c r="G15" s="256">
        <v>0</v>
      </c>
      <c r="H15" s="256">
        <v>0</v>
      </c>
      <c r="I15" s="256">
        <v>0</v>
      </c>
      <c r="J15" s="256">
        <v>0</v>
      </c>
      <c r="K15" s="257">
        <f t="shared" si="0"/>
        <v>2</v>
      </c>
    </row>
    <row r="16" spans="1:12" ht="22.8" x14ac:dyDescent="0.25">
      <c r="A16" s="164" t="s">
        <v>210</v>
      </c>
      <c r="B16" s="252">
        <v>0</v>
      </c>
      <c r="C16" s="252">
        <v>0</v>
      </c>
      <c r="D16" s="252">
        <v>1</v>
      </c>
      <c r="E16" s="252">
        <v>0</v>
      </c>
      <c r="F16" s="252">
        <v>0</v>
      </c>
      <c r="G16" s="252">
        <v>0</v>
      </c>
      <c r="H16" s="252">
        <v>0</v>
      </c>
      <c r="I16" s="252">
        <v>0</v>
      </c>
      <c r="J16" s="252">
        <v>0</v>
      </c>
      <c r="K16" s="259">
        <f t="shared" ref="K16" si="2">SUM(B16:J16)</f>
        <v>1</v>
      </c>
    </row>
    <row r="17" spans="1:14" ht="20.25" customHeight="1" x14ac:dyDescent="0.25">
      <c r="A17" s="164" t="s">
        <v>211</v>
      </c>
      <c r="B17" s="252">
        <v>0</v>
      </c>
      <c r="C17" s="252">
        <v>0</v>
      </c>
      <c r="D17" s="252">
        <v>1</v>
      </c>
      <c r="E17" s="252">
        <v>0</v>
      </c>
      <c r="F17" s="252">
        <v>0</v>
      </c>
      <c r="G17" s="252">
        <v>0</v>
      </c>
      <c r="H17" s="252">
        <v>0</v>
      </c>
      <c r="I17" s="252">
        <v>0</v>
      </c>
      <c r="J17" s="252">
        <v>0</v>
      </c>
      <c r="K17" s="259">
        <f t="shared" si="0"/>
        <v>1</v>
      </c>
    </row>
    <row r="18" spans="1:14" ht="17.25" customHeight="1" x14ac:dyDescent="0.25">
      <c r="A18" s="136" t="s">
        <v>212</v>
      </c>
      <c r="B18" s="256">
        <v>1</v>
      </c>
      <c r="C18" s="256">
        <v>0</v>
      </c>
      <c r="D18" s="256">
        <v>0</v>
      </c>
      <c r="E18" s="256">
        <v>0</v>
      </c>
      <c r="F18" s="256">
        <v>0</v>
      </c>
      <c r="G18" s="256">
        <v>0</v>
      </c>
      <c r="H18" s="256">
        <v>2</v>
      </c>
      <c r="I18" s="256">
        <v>0</v>
      </c>
      <c r="J18" s="256">
        <v>0</v>
      </c>
      <c r="K18" s="257">
        <f t="shared" si="0"/>
        <v>3</v>
      </c>
    </row>
    <row r="19" spans="1:14" ht="22.8" x14ac:dyDescent="0.25">
      <c r="A19" s="164" t="s">
        <v>213</v>
      </c>
      <c r="B19" s="252">
        <v>1</v>
      </c>
      <c r="C19" s="252">
        <v>0</v>
      </c>
      <c r="D19" s="252">
        <v>0</v>
      </c>
      <c r="E19" s="252">
        <v>0</v>
      </c>
      <c r="F19" s="252">
        <v>0</v>
      </c>
      <c r="G19" s="252">
        <v>0</v>
      </c>
      <c r="H19" s="252">
        <v>2</v>
      </c>
      <c r="I19" s="252">
        <v>0</v>
      </c>
      <c r="J19" s="252">
        <v>0</v>
      </c>
      <c r="K19" s="258">
        <f t="shared" si="0"/>
        <v>3</v>
      </c>
    </row>
    <row r="20" spans="1:14" ht="18.75" customHeight="1" x14ac:dyDescent="0.25">
      <c r="A20" s="136" t="s">
        <v>215</v>
      </c>
      <c r="B20" s="256">
        <v>0</v>
      </c>
      <c r="C20" s="256">
        <v>0</v>
      </c>
      <c r="D20" s="256">
        <v>1</v>
      </c>
      <c r="E20" s="256">
        <v>0</v>
      </c>
      <c r="F20" s="256">
        <v>1</v>
      </c>
      <c r="G20" s="256">
        <v>0</v>
      </c>
      <c r="H20" s="256">
        <v>1</v>
      </c>
      <c r="I20" s="256">
        <v>0</v>
      </c>
      <c r="J20" s="256">
        <v>1</v>
      </c>
      <c r="K20" s="257">
        <f t="shared" si="0"/>
        <v>4</v>
      </c>
    </row>
    <row r="21" spans="1:14" x14ac:dyDescent="0.25">
      <c r="A21" s="164" t="s">
        <v>86</v>
      </c>
      <c r="B21" s="252">
        <v>0</v>
      </c>
      <c r="C21" s="252">
        <v>0</v>
      </c>
      <c r="D21" s="252">
        <v>0</v>
      </c>
      <c r="E21" s="252">
        <v>0</v>
      </c>
      <c r="F21" s="252">
        <v>0</v>
      </c>
      <c r="G21" s="252">
        <v>0</v>
      </c>
      <c r="H21" s="252">
        <v>0</v>
      </c>
      <c r="I21" s="252">
        <v>0</v>
      </c>
      <c r="J21" s="252">
        <v>1</v>
      </c>
      <c r="K21" s="258">
        <f t="shared" si="0"/>
        <v>1</v>
      </c>
    </row>
    <row r="22" spans="1:14" x14ac:dyDescent="0.25">
      <c r="A22" s="164" t="s">
        <v>216</v>
      </c>
      <c r="B22" s="252">
        <v>0</v>
      </c>
      <c r="C22" s="252">
        <v>0</v>
      </c>
      <c r="D22" s="252">
        <v>0</v>
      </c>
      <c r="E22" s="252">
        <v>0</v>
      </c>
      <c r="F22" s="252">
        <v>0</v>
      </c>
      <c r="G22" s="252">
        <v>0</v>
      </c>
      <c r="H22" s="252">
        <v>1</v>
      </c>
      <c r="I22" s="252">
        <v>0</v>
      </c>
      <c r="J22" s="252">
        <v>0</v>
      </c>
      <c r="K22" s="258">
        <f t="shared" ref="K22:K24" si="3">SUM(B22:J22)</f>
        <v>1</v>
      </c>
    </row>
    <row r="23" spans="1:14" ht="32.4" customHeight="1" x14ac:dyDescent="0.25">
      <c r="A23" s="164" t="s">
        <v>312</v>
      </c>
      <c r="B23" s="252">
        <v>0</v>
      </c>
      <c r="C23" s="252">
        <v>0</v>
      </c>
      <c r="D23" s="252">
        <v>0</v>
      </c>
      <c r="E23" s="252">
        <v>0</v>
      </c>
      <c r="F23" s="252">
        <v>1</v>
      </c>
      <c r="G23" s="252">
        <v>0</v>
      </c>
      <c r="H23" s="252">
        <v>0</v>
      </c>
      <c r="I23" s="252">
        <v>0</v>
      </c>
      <c r="J23" s="252">
        <v>0</v>
      </c>
      <c r="K23" s="258">
        <f t="shared" si="3"/>
        <v>1</v>
      </c>
    </row>
    <row r="24" spans="1:14" x14ac:dyDescent="0.25">
      <c r="A24" s="164" t="s">
        <v>219</v>
      </c>
      <c r="B24" s="252">
        <v>0</v>
      </c>
      <c r="C24" s="252">
        <v>0</v>
      </c>
      <c r="D24" s="252">
        <v>1</v>
      </c>
      <c r="E24" s="252">
        <v>0</v>
      </c>
      <c r="F24" s="252">
        <v>0</v>
      </c>
      <c r="G24" s="252">
        <v>0</v>
      </c>
      <c r="H24" s="252">
        <v>0</v>
      </c>
      <c r="I24" s="252">
        <v>0</v>
      </c>
      <c r="J24" s="252">
        <v>0</v>
      </c>
      <c r="K24" s="258">
        <f t="shared" si="3"/>
        <v>1</v>
      </c>
    </row>
    <row r="25" spans="1:14" ht="18.75" customHeight="1" x14ac:dyDescent="0.25">
      <c r="A25" s="136" t="s">
        <v>220</v>
      </c>
      <c r="B25" s="256">
        <v>0</v>
      </c>
      <c r="C25" s="256">
        <v>0</v>
      </c>
      <c r="D25" s="256">
        <v>0</v>
      </c>
      <c r="E25" s="256">
        <v>0</v>
      </c>
      <c r="F25" s="256">
        <v>0</v>
      </c>
      <c r="G25" s="256">
        <v>0</v>
      </c>
      <c r="H25" s="256">
        <v>0</v>
      </c>
      <c r="I25" s="256">
        <v>0</v>
      </c>
      <c r="J25" s="256">
        <v>0</v>
      </c>
      <c r="K25" s="257">
        <f t="shared" si="0"/>
        <v>0</v>
      </c>
    </row>
    <row r="26" spans="1:14" ht="22.5" customHeight="1" x14ac:dyDescent="0.25">
      <c r="A26" s="164" t="s">
        <v>112</v>
      </c>
      <c r="B26" s="252">
        <v>0</v>
      </c>
      <c r="C26" s="252">
        <v>0</v>
      </c>
      <c r="D26" s="252">
        <v>0</v>
      </c>
      <c r="E26" s="252">
        <v>0</v>
      </c>
      <c r="F26" s="252">
        <v>0</v>
      </c>
      <c r="G26" s="252">
        <v>0</v>
      </c>
      <c r="H26" s="252">
        <v>0</v>
      </c>
      <c r="I26" s="252">
        <v>0</v>
      </c>
      <c r="J26" s="252">
        <v>0</v>
      </c>
      <c r="K26" s="259">
        <f t="shared" si="0"/>
        <v>0</v>
      </c>
    </row>
    <row r="27" spans="1:14" ht="18" customHeight="1" x14ac:dyDescent="0.25">
      <c r="A27" s="137" t="s">
        <v>0</v>
      </c>
      <c r="B27" s="138">
        <f>SUM(B8,B9,B12,B15,B18, B25,B20)</f>
        <v>1</v>
      </c>
      <c r="C27" s="138">
        <f>SUM(C8,C9,C12,C15,C18, C25,C20)</f>
        <v>1</v>
      </c>
      <c r="D27" s="138">
        <f>SUM(D8,D9,D12,D15,D18, D25,D20)</f>
        <v>5</v>
      </c>
      <c r="E27" s="138">
        <f>SUM(E8,E9,E12,E15,E18, E25,E20)</f>
        <v>2</v>
      </c>
      <c r="F27" s="138">
        <f>SUM(F8,F9,F12,F15,F18, F25,F20)</f>
        <v>1</v>
      </c>
      <c r="G27" s="138">
        <f>SUM(G8,G9,G12,G15,G18, G25,G20)</f>
        <v>2</v>
      </c>
      <c r="H27" s="138">
        <f>SUM(H8,H9,H12,H15,H18, H25,H20)</f>
        <v>3</v>
      </c>
      <c r="I27" s="138">
        <f>SUM(I8,I9,I12,I15,I18, I25,I20)</f>
        <v>1</v>
      </c>
      <c r="J27" s="138">
        <f>SUM(J8,J9,J12,J15,J18, J25,J20)</f>
        <v>2</v>
      </c>
      <c r="K27" s="253">
        <f>SUM(K8,K9,K12,K15,K18, K25,K20)</f>
        <v>18</v>
      </c>
    </row>
    <row r="28" spans="1:14" ht="20.25" customHeight="1" x14ac:dyDescent="0.25">
      <c r="A28" s="134" t="s">
        <v>278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8"/>
    </row>
    <row r="29" spans="1:14" ht="10.5" customHeight="1" x14ac:dyDescent="0.25">
      <c r="A29" s="134" t="s">
        <v>243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8"/>
    </row>
    <row r="30" spans="1:14" ht="10.5" customHeight="1" x14ac:dyDescent="0.25">
      <c r="A30" s="334" t="s">
        <v>51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34"/>
    </row>
    <row r="31" spans="1:14" ht="9" customHeight="1" x14ac:dyDescent="0.25">
      <c r="A31" s="130"/>
      <c r="B31" s="130"/>
      <c r="C31" s="130"/>
      <c r="D31" s="130"/>
      <c r="E31" s="130"/>
      <c r="F31" s="130"/>
      <c r="G31" s="130"/>
      <c r="H31" s="130"/>
      <c r="I31" s="130"/>
      <c r="J31" s="130"/>
    </row>
    <row r="32" spans="1:14" ht="12" customHeight="1" x14ac:dyDescent="0.25">
      <c r="A32" s="131" t="s">
        <v>68</v>
      </c>
      <c r="D32" s="333" t="s">
        <v>60</v>
      </c>
      <c r="E32" s="333"/>
      <c r="F32" s="333"/>
      <c r="G32" s="333"/>
      <c r="H32" s="333"/>
      <c r="I32" s="333"/>
      <c r="J32" s="333"/>
      <c r="K32" s="333"/>
      <c r="L32" s="333"/>
      <c r="M32" s="333"/>
      <c r="N32" s="333"/>
    </row>
    <row r="33" spans="1:18" ht="12" customHeight="1" x14ac:dyDescent="0.25">
      <c r="A33" s="131" t="s">
        <v>67</v>
      </c>
      <c r="D33" s="333" t="s">
        <v>59</v>
      </c>
      <c r="E33" s="333"/>
      <c r="F33" s="333"/>
      <c r="G33" s="333"/>
      <c r="H33" s="333"/>
      <c r="I33" s="333"/>
      <c r="J33" s="333"/>
      <c r="K33" s="333"/>
      <c r="L33" s="333"/>
      <c r="M33" s="333"/>
      <c r="N33" s="333"/>
    </row>
    <row r="34" spans="1:18" ht="12" customHeight="1" x14ac:dyDescent="0.25">
      <c r="A34" s="131" t="s">
        <v>66</v>
      </c>
      <c r="D34" s="333" t="s">
        <v>58</v>
      </c>
      <c r="E34" s="333"/>
      <c r="F34" s="333"/>
      <c r="G34" s="333"/>
      <c r="H34" s="333"/>
      <c r="I34" s="333"/>
      <c r="J34" s="333"/>
      <c r="K34" s="333"/>
      <c r="L34" s="333"/>
      <c r="M34" s="333"/>
      <c r="N34" s="333"/>
    </row>
    <row r="35" spans="1:18" ht="12" customHeight="1" x14ac:dyDescent="0.25">
      <c r="A35" s="131" t="s">
        <v>65</v>
      </c>
      <c r="D35" s="333" t="s">
        <v>57</v>
      </c>
      <c r="E35" s="333"/>
      <c r="F35" s="333"/>
      <c r="G35" s="333"/>
      <c r="H35" s="333"/>
      <c r="I35" s="333"/>
      <c r="J35" s="333"/>
      <c r="K35" s="333"/>
      <c r="L35" s="333"/>
      <c r="M35" s="333"/>
      <c r="N35" s="333"/>
    </row>
    <row r="36" spans="1:18" ht="12" customHeight="1" x14ac:dyDescent="0.25">
      <c r="A36" s="131" t="s">
        <v>64</v>
      </c>
      <c r="D36" s="333" t="s">
        <v>56</v>
      </c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132"/>
      <c r="P36" s="132"/>
      <c r="Q36" s="132"/>
      <c r="R36" s="132"/>
    </row>
    <row r="37" spans="1:18" ht="12" customHeight="1" x14ac:dyDescent="0.25">
      <c r="A37" s="131" t="s">
        <v>63</v>
      </c>
      <c r="D37" s="333" t="s">
        <v>55</v>
      </c>
      <c r="E37" s="333"/>
      <c r="F37" s="333"/>
      <c r="G37" s="333"/>
      <c r="H37" s="333"/>
      <c r="I37" s="333"/>
      <c r="J37" s="333"/>
      <c r="K37" s="333"/>
      <c r="L37" s="333"/>
      <c r="M37" s="333"/>
      <c r="N37" s="333"/>
      <c r="O37" s="132"/>
      <c r="P37" s="132"/>
      <c r="Q37" s="132"/>
      <c r="R37" s="132"/>
    </row>
    <row r="38" spans="1:18" ht="12" customHeight="1" x14ac:dyDescent="0.25">
      <c r="A38" s="131" t="s">
        <v>62</v>
      </c>
      <c r="D38" s="333" t="s">
        <v>54</v>
      </c>
      <c r="E38" s="333"/>
      <c r="F38" s="333"/>
      <c r="G38" s="333"/>
      <c r="H38" s="333"/>
      <c r="I38" s="333"/>
      <c r="J38" s="333"/>
      <c r="K38" s="333"/>
      <c r="L38" s="333"/>
      <c r="M38" s="333"/>
      <c r="N38" s="333"/>
      <c r="O38" s="132"/>
      <c r="P38" s="132"/>
      <c r="Q38" s="132"/>
      <c r="R38" s="132"/>
    </row>
    <row r="39" spans="1:18" ht="12" customHeight="1" x14ac:dyDescent="0.25">
      <c r="A39" s="131" t="s">
        <v>61</v>
      </c>
      <c r="D39" s="333" t="s">
        <v>53</v>
      </c>
      <c r="E39" s="333"/>
      <c r="F39" s="333"/>
      <c r="G39" s="333"/>
      <c r="H39" s="333"/>
      <c r="I39" s="333"/>
      <c r="J39" s="333"/>
      <c r="K39" s="333"/>
      <c r="L39" s="333"/>
      <c r="M39" s="333"/>
      <c r="N39" s="333"/>
      <c r="O39" s="132"/>
      <c r="P39" s="132"/>
      <c r="Q39" s="132"/>
      <c r="R39" s="132"/>
    </row>
    <row r="40" spans="1:18" ht="8.25" customHeight="1" x14ac:dyDescent="0.25">
      <c r="A40" s="133"/>
      <c r="D40" s="333" t="s">
        <v>133</v>
      </c>
      <c r="E40" s="333"/>
      <c r="F40" s="333"/>
      <c r="G40" s="333"/>
      <c r="H40" s="333"/>
      <c r="I40" s="333"/>
      <c r="J40" s="333"/>
      <c r="K40" s="333"/>
      <c r="L40" s="333"/>
      <c r="M40" s="333"/>
      <c r="N40" s="333"/>
      <c r="O40" s="132"/>
      <c r="P40" s="132"/>
      <c r="Q40" s="132"/>
      <c r="R40" s="132"/>
    </row>
    <row r="41" spans="1:18" ht="5.25" customHeight="1" x14ac:dyDescent="0.25">
      <c r="A41" s="133"/>
      <c r="B41" s="133"/>
      <c r="C41" s="133"/>
      <c r="D41" s="133"/>
      <c r="E41" s="133"/>
      <c r="F41" s="133"/>
      <c r="G41" s="133"/>
      <c r="H41" s="133"/>
      <c r="I41" s="133"/>
      <c r="J41" s="133"/>
    </row>
    <row r="42" spans="1:18" ht="9.75" customHeight="1" x14ac:dyDescent="0.25"/>
    <row r="43" spans="1:18" x14ac:dyDescent="0.25">
      <c r="B43" s="135"/>
      <c r="C43" s="135"/>
      <c r="D43" s="135"/>
      <c r="E43" s="135"/>
      <c r="F43" s="135"/>
      <c r="G43" s="135"/>
      <c r="H43" s="135"/>
      <c r="I43" s="135"/>
      <c r="J43" s="135"/>
    </row>
    <row r="44" spans="1:18" x14ac:dyDescent="0.25">
      <c r="B44" s="135"/>
      <c r="C44" s="135"/>
      <c r="D44" s="135"/>
      <c r="E44" s="135"/>
      <c r="F44" s="135"/>
      <c r="G44" s="135"/>
      <c r="H44" s="135"/>
      <c r="I44" s="135"/>
      <c r="J44" s="135"/>
    </row>
  </sheetData>
  <mergeCells count="16">
    <mergeCell ref="A1:K1"/>
    <mergeCell ref="A3:K3"/>
    <mergeCell ref="A6:A7"/>
    <mergeCell ref="B6:J6"/>
    <mergeCell ref="K6:K7"/>
    <mergeCell ref="A4:K4"/>
    <mergeCell ref="D37:N37"/>
    <mergeCell ref="D38:N38"/>
    <mergeCell ref="D39:N39"/>
    <mergeCell ref="D40:N40"/>
    <mergeCell ref="A30:K30"/>
    <mergeCell ref="D32:N32"/>
    <mergeCell ref="D33:N33"/>
    <mergeCell ref="D34:N34"/>
    <mergeCell ref="D35:N35"/>
    <mergeCell ref="D36:N36"/>
  </mergeCells>
  <printOptions horizontalCentered="1" verticalCentered="1"/>
  <pageMargins left="0" right="0" top="1.0236220472440944" bottom="0" header="0" footer="0"/>
  <pageSetup paperSize="9" scale="7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D35"/>
  <sheetViews>
    <sheetView showGridLines="0" zoomScale="85" zoomScaleNormal="85" zoomScaleSheetLayoutView="100" workbookViewId="0">
      <selection activeCell="F16" sqref="F16"/>
    </sheetView>
  </sheetViews>
  <sheetFormatPr baseColWidth="10" defaultColWidth="11.44140625" defaultRowHeight="18.600000000000001" x14ac:dyDescent="0.25"/>
  <cols>
    <col min="1" max="1" width="49" style="70" customWidth="1"/>
    <col min="2" max="2" width="16.109375" style="65" customWidth="1"/>
    <col min="3" max="3" width="15.33203125" style="65" customWidth="1"/>
    <col min="4" max="4" width="17" style="65" customWidth="1"/>
    <col min="5" max="16384" width="11.44140625" style="65"/>
  </cols>
  <sheetData>
    <row r="1" spans="1:4" s="126" customFormat="1" ht="21" x14ac:dyDescent="0.25">
      <c r="A1" s="281" t="s">
        <v>138</v>
      </c>
      <c r="B1" s="281"/>
      <c r="C1" s="281"/>
      <c r="D1" s="281"/>
    </row>
    <row r="2" spans="1:4" ht="16.2" x14ac:dyDescent="0.25">
      <c r="A2" s="208" t="s">
        <v>82</v>
      </c>
      <c r="B2" s="217"/>
      <c r="C2" s="217"/>
      <c r="D2" s="217"/>
    </row>
    <row r="3" spans="1:4" s="68" customFormat="1" ht="30.75" customHeight="1" x14ac:dyDescent="0.25">
      <c r="A3" s="337" t="s">
        <v>261</v>
      </c>
      <c r="B3" s="337"/>
      <c r="C3" s="337"/>
      <c r="D3" s="337"/>
    </row>
    <row r="4" spans="1:4" s="68" customFormat="1" x14ac:dyDescent="0.25">
      <c r="A4" s="338" t="s">
        <v>332</v>
      </c>
      <c r="B4" s="338"/>
      <c r="C4" s="338"/>
      <c r="D4" s="338"/>
    </row>
    <row r="5" spans="1:4" s="68" customFormat="1" ht="13.5" customHeight="1" x14ac:dyDescent="0.25"/>
    <row r="6" spans="1:4" s="68" customFormat="1" ht="37.5" customHeight="1" x14ac:dyDescent="0.25">
      <c r="A6" s="52" t="s">
        <v>228</v>
      </c>
      <c r="B6" s="128" t="s">
        <v>119</v>
      </c>
      <c r="C6" s="128" t="s">
        <v>229</v>
      </c>
      <c r="D6" s="127" t="s">
        <v>237</v>
      </c>
    </row>
    <row r="7" spans="1:4" ht="22.8" x14ac:dyDescent="0.25">
      <c r="A7" s="88" t="s">
        <v>340</v>
      </c>
      <c r="B7" s="117">
        <v>1</v>
      </c>
      <c r="C7" s="117">
        <v>1</v>
      </c>
      <c r="D7" s="242">
        <v>0</v>
      </c>
    </row>
    <row r="8" spans="1:4" ht="16.2" x14ac:dyDescent="0.25">
      <c r="A8" s="88" t="s">
        <v>318</v>
      </c>
      <c r="B8" s="117">
        <v>4</v>
      </c>
      <c r="C8" s="117">
        <v>3</v>
      </c>
      <c r="D8" s="242">
        <v>1500</v>
      </c>
    </row>
    <row r="9" spans="1:4" ht="22.8" x14ac:dyDescent="0.25">
      <c r="A9" s="88" t="s">
        <v>341</v>
      </c>
      <c r="B9" s="117">
        <v>3</v>
      </c>
      <c r="C9" s="117">
        <v>3</v>
      </c>
      <c r="D9" s="242">
        <v>1150</v>
      </c>
    </row>
    <row r="10" spans="1:4" ht="22.8" x14ac:dyDescent="0.25">
      <c r="A10" s="88" t="s">
        <v>328</v>
      </c>
      <c r="B10" s="117">
        <v>1</v>
      </c>
      <c r="C10" s="117">
        <v>0</v>
      </c>
      <c r="D10" s="242">
        <v>150000</v>
      </c>
    </row>
    <row r="11" spans="1:4" ht="16.2" x14ac:dyDescent="0.25">
      <c r="A11" s="88" t="s">
        <v>329</v>
      </c>
      <c r="B11" s="117">
        <v>1</v>
      </c>
      <c r="C11" s="117">
        <v>0</v>
      </c>
      <c r="D11" s="242">
        <v>0</v>
      </c>
    </row>
    <row r="12" spans="1:4" ht="16.2" x14ac:dyDescent="0.25">
      <c r="A12" s="88" t="s">
        <v>281</v>
      </c>
      <c r="B12" s="117">
        <v>1</v>
      </c>
      <c r="C12" s="117">
        <v>1</v>
      </c>
      <c r="D12" s="242">
        <v>1000</v>
      </c>
    </row>
    <row r="13" spans="1:4" ht="16.2" x14ac:dyDescent="0.25">
      <c r="A13" s="88" t="s">
        <v>1</v>
      </c>
      <c r="B13" s="117">
        <v>26</v>
      </c>
      <c r="C13" s="117">
        <v>25</v>
      </c>
      <c r="D13" s="242">
        <v>10100</v>
      </c>
    </row>
    <row r="14" spans="1:4" ht="18" customHeight="1" x14ac:dyDescent="0.25">
      <c r="A14" s="232" t="s">
        <v>0</v>
      </c>
      <c r="B14" s="233">
        <f>SUM(B7:B13)</f>
        <v>37</v>
      </c>
      <c r="C14" s="233">
        <f>SUM(C7:C13)</f>
        <v>33</v>
      </c>
      <c r="D14" s="234">
        <f>SUM(D7:D13)</f>
        <v>163750</v>
      </c>
    </row>
    <row r="15" spans="1:4" ht="7.5" customHeight="1" x14ac:dyDescent="0.25">
      <c r="A15" s="65"/>
    </row>
    <row r="16" spans="1:4" x14ac:dyDescent="0.25">
      <c r="D16" s="70"/>
    </row>
    <row r="34" spans="1:1" ht="13.5" customHeight="1" x14ac:dyDescent="0.25">
      <c r="A34" s="48" t="s">
        <v>272</v>
      </c>
    </row>
    <row r="35" spans="1:1" ht="16.2" x14ac:dyDescent="0.25">
      <c r="A35" s="48" t="s">
        <v>243</v>
      </c>
    </row>
  </sheetData>
  <mergeCells count="3">
    <mergeCell ref="A3:D3"/>
    <mergeCell ref="A4:D4"/>
    <mergeCell ref="A1:D1"/>
  </mergeCells>
  <printOptions horizontalCentered="1" verticalCentered="1"/>
  <pageMargins left="0" right="0" top="1.0236220472440944" bottom="0" header="0" footer="0"/>
  <pageSetup paperSize="9" scale="7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O20"/>
  <sheetViews>
    <sheetView showGridLines="0" topLeftCell="A10" zoomScale="80" zoomScaleNormal="80" zoomScaleSheetLayoutView="160" workbookViewId="0">
      <selection activeCell="B9" sqref="B9:D9"/>
    </sheetView>
  </sheetViews>
  <sheetFormatPr baseColWidth="10" defaultColWidth="11.44140625" defaultRowHeight="16.2" x14ac:dyDescent="0.25"/>
  <cols>
    <col min="1" max="1" width="12" style="57" customWidth="1"/>
    <col min="2" max="2" width="7.5546875" style="57" customWidth="1"/>
    <col min="3" max="3" width="8.44140625" style="57" customWidth="1"/>
    <col min="4" max="4" width="6.88671875" style="57" bestFit="1" customWidth="1"/>
    <col min="5" max="6" width="5.77734375" style="57" bestFit="1" customWidth="1"/>
    <col min="7" max="7" width="5.6640625" style="57" bestFit="1" customWidth="1"/>
    <col min="8" max="8" width="5.44140625" style="57" bestFit="1" customWidth="1"/>
    <col min="9" max="9" width="7.6640625" style="57" bestFit="1" customWidth="1"/>
    <col min="10" max="13" width="10.109375" style="57" customWidth="1"/>
    <col min="14" max="14" width="9.109375" style="57" customWidth="1"/>
    <col min="15" max="16384" width="11.44140625" style="57"/>
  </cols>
  <sheetData>
    <row r="1" spans="1:15" x14ac:dyDescent="0.25">
      <c r="A1" s="294" t="s">
        <v>244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5" x14ac:dyDescent="0.25">
      <c r="A2" s="208" t="s">
        <v>82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</row>
    <row r="3" spans="1:15" ht="29.25" customHeight="1" x14ac:dyDescent="0.25">
      <c r="A3" s="295" t="s">
        <v>152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</row>
    <row r="4" spans="1:15" x14ac:dyDescent="0.25">
      <c r="A4" s="339" t="s">
        <v>319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</row>
    <row r="5" spans="1:15" ht="13.5" customHeight="1" x14ac:dyDescent="0.25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</row>
    <row r="6" spans="1:15" ht="24.75" customHeight="1" x14ac:dyDescent="0.25">
      <c r="A6" s="287" t="s">
        <v>81</v>
      </c>
      <c r="B6" s="342" t="s">
        <v>153</v>
      </c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4"/>
      <c r="N6" s="341" t="s">
        <v>0</v>
      </c>
    </row>
    <row r="7" spans="1:15" ht="24.75" customHeight="1" x14ac:dyDescent="0.25">
      <c r="A7" s="287"/>
      <c r="B7" s="180" t="s">
        <v>134</v>
      </c>
      <c r="C7" s="180" t="s">
        <v>151</v>
      </c>
      <c r="D7" s="180" t="s">
        <v>154</v>
      </c>
      <c r="E7" s="180" t="s">
        <v>155</v>
      </c>
      <c r="F7" s="180" t="s">
        <v>156</v>
      </c>
      <c r="G7" s="180" t="s">
        <v>157</v>
      </c>
      <c r="H7" s="180" t="s">
        <v>257</v>
      </c>
      <c r="I7" s="180" t="s">
        <v>263</v>
      </c>
      <c r="J7" s="180" t="s">
        <v>264</v>
      </c>
      <c r="K7" s="180" t="s">
        <v>266</v>
      </c>
      <c r="L7" s="180" t="s">
        <v>268</v>
      </c>
      <c r="M7" s="179" t="s">
        <v>267</v>
      </c>
      <c r="N7" s="341"/>
    </row>
    <row r="8" spans="1:15" ht="21" customHeight="1" x14ac:dyDescent="0.25">
      <c r="A8" s="88" t="s">
        <v>79</v>
      </c>
      <c r="B8" s="108">
        <v>4</v>
      </c>
      <c r="C8" s="108">
        <v>10</v>
      </c>
      <c r="D8" s="108">
        <v>7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f>SUM(B8:M8)</f>
        <v>21</v>
      </c>
    </row>
    <row r="9" spans="1:15" ht="21.75" customHeight="1" x14ac:dyDescent="0.25">
      <c r="A9" s="88" t="s">
        <v>80</v>
      </c>
      <c r="B9" s="108">
        <v>0</v>
      </c>
      <c r="C9" s="108">
        <v>1</v>
      </c>
      <c r="D9" s="108">
        <v>0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f>SUM(B9:M9)</f>
        <v>1</v>
      </c>
    </row>
    <row r="10" spans="1:15" ht="24.75" customHeight="1" x14ac:dyDescent="0.25">
      <c r="A10" s="54" t="s">
        <v>2</v>
      </c>
      <c r="B10" s="109">
        <f t="shared" ref="B10:M10" si="0">SUM(B8:B9)</f>
        <v>4</v>
      </c>
      <c r="C10" s="109">
        <f t="shared" si="0"/>
        <v>11</v>
      </c>
      <c r="D10" s="109">
        <f t="shared" si="0"/>
        <v>7</v>
      </c>
      <c r="E10" s="109">
        <f t="shared" si="0"/>
        <v>0</v>
      </c>
      <c r="F10" s="109">
        <f t="shared" si="0"/>
        <v>0</v>
      </c>
      <c r="G10" s="109">
        <f t="shared" si="0"/>
        <v>0</v>
      </c>
      <c r="H10" s="109">
        <f t="shared" si="0"/>
        <v>0</v>
      </c>
      <c r="I10" s="109">
        <f t="shared" si="0"/>
        <v>0</v>
      </c>
      <c r="J10" s="109">
        <f t="shared" si="0"/>
        <v>0</v>
      </c>
      <c r="K10" s="109">
        <f t="shared" si="0"/>
        <v>0</v>
      </c>
      <c r="L10" s="109">
        <f t="shared" si="0"/>
        <v>0</v>
      </c>
      <c r="M10" s="109">
        <f t="shared" si="0"/>
        <v>0</v>
      </c>
      <c r="N10" s="109">
        <f>SUM(N8:N9)</f>
        <v>22</v>
      </c>
    </row>
    <row r="11" spans="1:15" ht="19.5" customHeight="1" x14ac:dyDescent="0.25">
      <c r="A11" s="48" t="s">
        <v>271</v>
      </c>
    </row>
    <row r="12" spans="1:15" x14ac:dyDescent="0.25">
      <c r="A12" s="48" t="s">
        <v>243</v>
      </c>
    </row>
    <row r="13" spans="1:15" ht="24.9" customHeight="1" x14ac:dyDescent="0.25"/>
    <row r="14" spans="1:15" ht="24.9" customHeight="1" x14ac:dyDescent="0.3">
      <c r="A14" s="175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</row>
    <row r="15" spans="1:15" ht="24.9" customHeight="1" x14ac:dyDescent="0.3">
      <c r="A15" s="175"/>
      <c r="B15"/>
      <c r="C15"/>
      <c r="D15"/>
      <c r="E15"/>
      <c r="F15"/>
      <c r="G15"/>
      <c r="H15"/>
      <c r="I15"/>
      <c r="J15"/>
      <c r="K15"/>
      <c r="L15"/>
      <c r="M15"/>
      <c r="N15" s="172"/>
      <c r="O15" s="173"/>
    </row>
    <row r="16" spans="1:15" ht="24.9" customHeight="1" x14ac:dyDescent="0.3">
      <c r="A16" s="175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3"/>
    </row>
    <row r="17" spans="1:15" ht="24.9" customHeight="1" x14ac:dyDescent="0.3">
      <c r="A17" s="174"/>
      <c r="B17" s="172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</row>
    <row r="18" spans="1:15" ht="24.9" customHeight="1" x14ac:dyDescent="0.25"/>
    <row r="19" spans="1:15" ht="24.9" customHeight="1" x14ac:dyDescent="0.25"/>
    <row r="20" spans="1:15" ht="24.9" customHeight="1" x14ac:dyDescent="0.25"/>
  </sheetData>
  <mergeCells count="6">
    <mergeCell ref="A1:N1"/>
    <mergeCell ref="A3:N3"/>
    <mergeCell ref="A4:N4"/>
    <mergeCell ref="A6:A7"/>
    <mergeCell ref="N6:N7"/>
    <mergeCell ref="B6:M6"/>
  </mergeCells>
  <printOptions horizontalCentered="1" verticalCentered="1"/>
  <pageMargins left="0" right="0" top="1.0236220472440944" bottom="0" header="0" footer="0"/>
  <pageSetup paperSize="9" scale="11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D12"/>
  <sheetViews>
    <sheetView showGridLines="0" topLeftCell="A19" zoomScaleNormal="100" zoomScaleSheetLayoutView="130" workbookViewId="0">
      <selection activeCell="D14" sqref="D14"/>
    </sheetView>
  </sheetViews>
  <sheetFormatPr baseColWidth="10" defaultColWidth="11.44140625" defaultRowHeight="18.600000000000001" x14ac:dyDescent="0.25"/>
  <cols>
    <col min="1" max="1" width="49.109375" style="122" customWidth="1"/>
    <col min="2" max="2" width="17.88671875" style="113" customWidth="1"/>
    <col min="3" max="3" width="16.44140625" style="113" customWidth="1"/>
    <col min="4" max="4" width="12.5546875" style="113" customWidth="1"/>
    <col min="5" max="16384" width="11.44140625" style="113"/>
  </cols>
  <sheetData>
    <row r="1" spans="1:4" s="112" customFormat="1" ht="21" x14ac:dyDescent="0.25">
      <c r="A1" s="345" t="s">
        <v>146</v>
      </c>
      <c r="B1" s="345"/>
      <c r="C1" s="345"/>
      <c r="D1" s="345"/>
    </row>
    <row r="2" spans="1:4" ht="16.2" x14ac:dyDescent="0.25">
      <c r="A2" s="222" t="s">
        <v>82</v>
      </c>
      <c r="B2" s="223"/>
      <c r="C2" s="223"/>
      <c r="D2" s="223"/>
    </row>
    <row r="3" spans="1:4" s="114" customFormat="1" ht="30" customHeight="1" x14ac:dyDescent="0.25">
      <c r="A3" s="346" t="s">
        <v>230</v>
      </c>
      <c r="B3" s="346"/>
      <c r="C3" s="346"/>
      <c r="D3" s="346"/>
    </row>
    <row r="4" spans="1:4" s="114" customFormat="1" x14ac:dyDescent="0.25">
      <c r="A4" s="347" t="s">
        <v>332</v>
      </c>
      <c r="B4" s="347"/>
      <c r="C4" s="347"/>
      <c r="D4" s="347"/>
    </row>
    <row r="5" spans="1:4" s="114" customFormat="1" ht="13.5" customHeight="1" x14ac:dyDescent="0.25">
      <c r="A5" s="115"/>
      <c r="B5" s="115"/>
      <c r="C5" s="115"/>
      <c r="D5" s="115"/>
    </row>
    <row r="6" spans="1:4" s="114" customFormat="1" x14ac:dyDescent="0.25">
      <c r="A6" s="348" t="s">
        <v>231</v>
      </c>
      <c r="B6" s="349" t="s">
        <v>81</v>
      </c>
      <c r="C6" s="350"/>
      <c r="D6" s="351" t="s">
        <v>0</v>
      </c>
    </row>
    <row r="7" spans="1:4" s="114" customFormat="1" x14ac:dyDescent="0.25">
      <c r="A7" s="348"/>
      <c r="B7" s="159" t="s">
        <v>79</v>
      </c>
      <c r="C7" s="116" t="s">
        <v>80</v>
      </c>
      <c r="D7" s="351"/>
    </row>
    <row r="8" spans="1:4" ht="21.75" customHeight="1" x14ac:dyDescent="0.25">
      <c r="A8" s="123" t="s">
        <v>260</v>
      </c>
      <c r="B8" s="143">
        <v>5</v>
      </c>
      <c r="C8" s="143">
        <v>0</v>
      </c>
      <c r="D8" s="118">
        <f>SUM(B8:C8)</f>
        <v>5</v>
      </c>
    </row>
    <row r="9" spans="1:4" ht="21.75" customHeight="1" x14ac:dyDescent="0.25">
      <c r="A9" s="123" t="s">
        <v>330</v>
      </c>
      <c r="B9" s="143">
        <v>3</v>
      </c>
      <c r="C9" s="143">
        <v>0</v>
      </c>
      <c r="D9" s="118">
        <f>SUM(B9:C9)</f>
        <v>3</v>
      </c>
    </row>
    <row r="10" spans="1:4" ht="23.25" customHeight="1" x14ac:dyDescent="0.25">
      <c r="A10" s="119" t="s">
        <v>0</v>
      </c>
      <c r="B10" s="120">
        <f>SUM(B8:B9)</f>
        <v>8</v>
      </c>
      <c r="C10" s="120">
        <f>SUM(C8:C9)</f>
        <v>0</v>
      </c>
      <c r="D10" s="121">
        <f>SUM(D8:D9)</f>
        <v>8</v>
      </c>
    </row>
    <row r="11" spans="1:4" ht="13.5" customHeight="1" x14ac:dyDescent="0.25">
      <c r="A11" s="48" t="s">
        <v>271</v>
      </c>
    </row>
    <row r="12" spans="1:4" ht="16.2" x14ac:dyDescent="0.25">
      <c r="A12" s="48" t="s">
        <v>243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C172F-CDE8-40D0-A650-D30223D54C80}">
  <sheetPr>
    <tabColor rgb="FFFF0000"/>
  </sheetPr>
  <dimension ref="A1:D13"/>
  <sheetViews>
    <sheetView showGridLines="0" zoomScaleNormal="100" zoomScaleSheetLayoutView="120" workbookViewId="0">
      <selection activeCell="C17" sqref="C17"/>
    </sheetView>
  </sheetViews>
  <sheetFormatPr baseColWidth="10" defaultColWidth="11.44140625" defaultRowHeight="18.600000000000001" x14ac:dyDescent="0.25"/>
  <cols>
    <col min="1" max="1" width="51" style="122" customWidth="1"/>
    <col min="2" max="2" width="14.33203125" style="113" customWidth="1"/>
    <col min="3" max="3" width="15.6640625" style="113" customWidth="1"/>
    <col min="4" max="4" width="16.88671875" style="113" customWidth="1"/>
    <col min="5" max="16384" width="11.44140625" style="113"/>
  </cols>
  <sheetData>
    <row r="1" spans="1:4" s="112" customFormat="1" ht="21" x14ac:dyDescent="0.25">
      <c r="A1" s="345" t="s">
        <v>293</v>
      </c>
      <c r="B1" s="345"/>
      <c r="C1" s="345"/>
      <c r="D1" s="345"/>
    </row>
    <row r="2" spans="1:4" ht="16.2" x14ac:dyDescent="0.25">
      <c r="A2" s="222" t="s">
        <v>82</v>
      </c>
      <c r="B2" s="223"/>
      <c r="C2" s="223"/>
      <c r="D2" s="223"/>
    </row>
    <row r="3" spans="1:4" s="114" customFormat="1" ht="30" customHeight="1" x14ac:dyDescent="0.25">
      <c r="A3" s="346" t="s">
        <v>160</v>
      </c>
      <c r="B3" s="346"/>
      <c r="C3" s="346"/>
      <c r="D3" s="346"/>
    </row>
    <row r="4" spans="1:4" s="114" customFormat="1" x14ac:dyDescent="0.25">
      <c r="A4" s="347" t="s">
        <v>332</v>
      </c>
      <c r="B4" s="347"/>
      <c r="C4" s="347"/>
      <c r="D4" s="347"/>
    </row>
    <row r="5" spans="1:4" s="114" customFormat="1" ht="13.5" customHeight="1" x14ac:dyDescent="0.25">
      <c r="A5" s="115"/>
      <c r="B5" s="115"/>
      <c r="C5" s="115"/>
      <c r="D5" s="115"/>
    </row>
    <row r="6" spans="1:4" s="114" customFormat="1" x14ac:dyDescent="0.25">
      <c r="A6" s="352" t="s">
        <v>159</v>
      </c>
      <c r="B6" s="353" t="s">
        <v>81</v>
      </c>
      <c r="C6" s="353"/>
      <c r="D6" s="354" t="s">
        <v>0</v>
      </c>
    </row>
    <row r="7" spans="1:4" s="114" customFormat="1" x14ac:dyDescent="0.25">
      <c r="A7" s="352"/>
      <c r="B7" s="125" t="s">
        <v>79</v>
      </c>
      <c r="C7" s="125" t="s">
        <v>80</v>
      </c>
      <c r="D7" s="354"/>
    </row>
    <row r="8" spans="1:4" ht="19.5" customHeight="1" x14ac:dyDescent="0.25">
      <c r="A8" s="123" t="s">
        <v>342</v>
      </c>
      <c r="B8" s="117">
        <v>1</v>
      </c>
      <c r="C8" s="117">
        <v>0</v>
      </c>
      <c r="D8" s="118">
        <f t="shared" ref="D8:D10" si="0">SUM(B8:C8)</f>
        <v>1</v>
      </c>
    </row>
    <row r="9" spans="1:4" ht="19.5" customHeight="1" x14ac:dyDescent="0.25">
      <c r="A9" s="123" t="s">
        <v>331</v>
      </c>
      <c r="B9" s="117">
        <v>1</v>
      </c>
      <c r="C9" s="117">
        <v>0</v>
      </c>
      <c r="D9" s="118">
        <f t="shared" si="0"/>
        <v>1</v>
      </c>
    </row>
    <row r="10" spans="1:4" ht="19.5" customHeight="1" x14ac:dyDescent="0.25">
      <c r="A10" s="123" t="s">
        <v>249</v>
      </c>
      <c r="B10" s="117">
        <v>6</v>
      </c>
      <c r="C10" s="117">
        <v>0</v>
      </c>
      <c r="D10" s="118">
        <f t="shared" si="0"/>
        <v>6</v>
      </c>
    </row>
    <row r="11" spans="1:4" ht="22.5" customHeight="1" x14ac:dyDescent="0.25">
      <c r="A11" s="119" t="s">
        <v>0</v>
      </c>
      <c r="B11" s="120">
        <f>SUM(B8:B10)</f>
        <v>8</v>
      </c>
      <c r="C11" s="120">
        <f>SUM(C8:C10)</f>
        <v>0</v>
      </c>
      <c r="D11" s="121">
        <f>SUM(D8:D10)</f>
        <v>8</v>
      </c>
    </row>
    <row r="12" spans="1:4" ht="13.5" customHeight="1" x14ac:dyDescent="0.25">
      <c r="A12" s="124" t="s">
        <v>269</v>
      </c>
    </row>
    <row r="13" spans="1:4" ht="16.2" x14ac:dyDescent="0.25">
      <c r="A13" s="124" t="s">
        <v>243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0DFCB-33DA-4F28-B956-AAD1332E232D}">
  <sheetPr>
    <tabColor rgb="FFFF0000"/>
  </sheetPr>
  <dimension ref="A1:R42"/>
  <sheetViews>
    <sheetView showGridLines="0" zoomScaleNormal="100" zoomScaleSheetLayoutView="110" workbookViewId="0">
      <selection activeCell="G37" sqref="G37"/>
    </sheetView>
  </sheetViews>
  <sheetFormatPr baseColWidth="10" defaultColWidth="11.44140625" defaultRowHeight="29.25" customHeight="1" x14ac:dyDescent="0.25"/>
  <cols>
    <col min="1" max="1" width="2.88671875" style="38" customWidth="1"/>
    <col min="2" max="2" width="19" style="38" customWidth="1"/>
    <col min="3" max="3" width="13.109375" style="38" customWidth="1"/>
    <col min="4" max="4" width="11.88671875" style="38" customWidth="1"/>
    <col min="5" max="5" width="12.109375" style="38" customWidth="1"/>
    <col min="6" max="6" width="15" style="38" customWidth="1"/>
    <col min="7" max="7" width="15.6640625" style="38" customWidth="1"/>
    <col min="8" max="8" width="2" style="38" customWidth="1"/>
    <col min="9" max="9" width="1.88671875" style="38" customWidth="1"/>
    <col min="10" max="10" width="7.44140625" style="38" customWidth="1"/>
    <col min="11" max="11" width="10.5546875" style="38" customWidth="1"/>
    <col min="12" max="12" width="11.6640625" style="38" bestFit="1" customWidth="1"/>
    <col min="13" max="13" width="5.109375" style="38" customWidth="1"/>
    <col min="14" max="17" width="6.6640625" style="38" customWidth="1"/>
    <col min="18" max="16384" width="11.44140625" style="38"/>
  </cols>
  <sheetData>
    <row r="1" spans="1:18" ht="13.5" customHeight="1" x14ac:dyDescent="0.25">
      <c r="A1" s="208"/>
      <c r="B1" s="281" t="s">
        <v>139</v>
      </c>
      <c r="C1" s="281"/>
      <c r="D1" s="281"/>
      <c r="E1" s="281"/>
      <c r="F1" s="281"/>
      <c r="G1" s="281"/>
      <c r="H1" s="208"/>
      <c r="I1" s="37"/>
    </row>
    <row r="2" spans="1:18" ht="13.5" customHeight="1" x14ac:dyDescent="0.25">
      <c r="A2" s="208"/>
      <c r="B2" s="208" t="s">
        <v>82</v>
      </c>
      <c r="C2" s="208"/>
      <c r="D2" s="208"/>
      <c r="E2" s="208"/>
      <c r="F2" s="208"/>
      <c r="G2" s="208"/>
      <c r="H2" s="208"/>
      <c r="J2" s="38" t="s">
        <v>150</v>
      </c>
    </row>
    <row r="3" spans="1:18" s="39" customFormat="1" ht="13.5" customHeight="1" x14ac:dyDescent="0.25">
      <c r="A3" s="282" t="s">
        <v>294</v>
      </c>
      <c r="B3" s="282"/>
      <c r="C3" s="282"/>
      <c r="D3" s="282"/>
      <c r="E3" s="282"/>
      <c r="F3" s="282"/>
      <c r="G3" s="282"/>
      <c r="H3" s="282"/>
      <c r="I3" s="38"/>
      <c r="J3" s="38"/>
      <c r="K3" s="38"/>
      <c r="L3" s="38"/>
    </row>
    <row r="4" spans="1:18" s="39" customFormat="1" ht="13.5" customHeight="1" x14ac:dyDescent="0.25">
      <c r="A4" s="208"/>
      <c r="B4" s="285" t="s">
        <v>332</v>
      </c>
      <c r="C4" s="285"/>
      <c r="D4" s="285"/>
      <c r="E4" s="285"/>
      <c r="F4" s="285"/>
      <c r="G4" s="285"/>
      <c r="H4" s="209"/>
      <c r="I4" s="38"/>
      <c r="J4" s="38"/>
      <c r="K4" s="38"/>
      <c r="L4" s="38"/>
    </row>
    <row r="5" spans="1:18" s="39" customFormat="1" ht="13.5" customHeight="1" x14ac:dyDescent="0.25">
      <c r="A5" s="46"/>
      <c r="B5" s="46"/>
      <c r="C5" s="225"/>
      <c r="D5" s="225"/>
      <c r="E5" s="225"/>
      <c r="F5" s="225"/>
      <c r="G5" s="46"/>
      <c r="H5" s="46"/>
      <c r="J5" s="38" t="s">
        <v>149</v>
      </c>
      <c r="K5" s="38"/>
      <c r="L5" s="38"/>
    </row>
    <row r="6" spans="1:18" s="39" customFormat="1" ht="15" customHeight="1" x14ac:dyDescent="0.25">
      <c r="B6" s="284" t="s">
        <v>162</v>
      </c>
      <c r="C6" s="283" t="s">
        <v>34</v>
      </c>
      <c r="D6" s="283"/>
      <c r="E6" s="283"/>
      <c r="F6" s="283"/>
      <c r="G6" s="284" t="s">
        <v>0</v>
      </c>
      <c r="I6" s="38"/>
      <c r="J6" s="147"/>
      <c r="K6" s="3"/>
      <c r="L6" s="3"/>
      <c r="M6" s="2"/>
      <c r="N6" s="2"/>
      <c r="O6" s="2"/>
      <c r="P6" s="2"/>
      <c r="Q6" s="2"/>
      <c r="R6" s="2"/>
    </row>
    <row r="7" spans="1:18" s="39" customFormat="1" ht="21" customHeight="1" x14ac:dyDescent="0.25">
      <c r="B7" s="284"/>
      <c r="C7" s="53" t="s">
        <v>265</v>
      </c>
      <c r="D7" s="53" t="s">
        <v>29</v>
      </c>
      <c r="E7" s="53" t="s">
        <v>43</v>
      </c>
      <c r="F7" s="53" t="s">
        <v>31</v>
      </c>
      <c r="G7" s="284"/>
      <c r="I7" s="38"/>
      <c r="J7" s="147"/>
      <c r="K7" s="3"/>
      <c r="L7" s="3"/>
      <c r="M7" s="2"/>
      <c r="N7" s="2"/>
      <c r="O7" s="2"/>
      <c r="P7" s="2"/>
      <c r="Q7" s="2"/>
      <c r="R7" s="2"/>
    </row>
    <row r="8" spans="1:18" s="39" customFormat="1" ht="6" customHeight="1" x14ac:dyDescent="0.25">
      <c r="B8" s="51"/>
      <c r="C8" s="63"/>
      <c r="D8" s="63"/>
      <c r="E8" s="63"/>
      <c r="F8" s="63"/>
      <c r="G8" s="139"/>
      <c r="H8" s="38"/>
      <c r="I8" s="38"/>
      <c r="J8" s="147"/>
      <c r="K8" s="152"/>
      <c r="L8" s="3"/>
      <c r="M8" s="2"/>
      <c r="N8" s="153"/>
      <c r="O8" s="153"/>
      <c r="P8" s="153"/>
      <c r="Q8" s="153"/>
      <c r="R8" s="2"/>
    </row>
    <row r="9" spans="1:18" s="39" customFormat="1" ht="12" customHeight="1" x14ac:dyDescent="0.25">
      <c r="B9" s="182" t="s">
        <v>311</v>
      </c>
      <c r="C9" s="195">
        <v>0</v>
      </c>
      <c r="D9" s="195">
        <v>0</v>
      </c>
      <c r="E9" s="195">
        <v>0</v>
      </c>
      <c r="F9" s="195">
        <v>0</v>
      </c>
      <c r="G9" s="198">
        <f>SUM(C9:F9)</f>
        <v>0</v>
      </c>
      <c r="H9" s="38"/>
      <c r="J9" s="148"/>
      <c r="K9" s="3"/>
      <c r="L9" s="3"/>
      <c r="M9" s="2"/>
      <c r="N9" s="153"/>
      <c r="O9" s="153"/>
      <c r="P9" s="153"/>
      <c r="Q9" s="153"/>
      <c r="R9" s="2"/>
    </row>
    <row r="10" spans="1:18" s="39" customFormat="1" ht="12" customHeight="1" x14ac:dyDescent="0.25">
      <c r="B10" s="181" t="s">
        <v>296</v>
      </c>
      <c r="C10" s="195">
        <v>0</v>
      </c>
      <c r="D10" s="195">
        <v>59</v>
      </c>
      <c r="E10" s="195">
        <v>0</v>
      </c>
      <c r="F10" s="195">
        <v>0</v>
      </c>
      <c r="G10" s="198">
        <f t="shared" ref="G10:G33" si="0">SUM(C10:F10)</f>
        <v>59</v>
      </c>
      <c r="H10" s="38"/>
      <c r="I10" s="38"/>
      <c r="J10" s="148"/>
      <c r="K10" s="154"/>
      <c r="L10" s="3"/>
      <c r="M10" s="2"/>
      <c r="N10" s="153"/>
      <c r="O10" s="153"/>
      <c r="P10" s="153"/>
      <c r="Q10" s="153"/>
      <c r="R10" s="2"/>
    </row>
    <row r="11" spans="1:18" s="39" customFormat="1" ht="12" customHeight="1" x14ac:dyDescent="0.25">
      <c r="B11" s="181" t="s">
        <v>297</v>
      </c>
      <c r="C11" s="195">
        <v>0</v>
      </c>
      <c r="D11" s="195">
        <v>2</v>
      </c>
      <c r="E11" s="195">
        <v>0</v>
      </c>
      <c r="F11" s="195">
        <v>0</v>
      </c>
      <c r="G11" s="198">
        <f t="shared" si="0"/>
        <v>2</v>
      </c>
      <c r="H11" s="38"/>
      <c r="I11" s="38"/>
      <c r="J11" s="148"/>
      <c r="K11" s="3"/>
      <c r="L11" s="3"/>
      <c r="M11" s="2"/>
      <c r="N11" s="153"/>
      <c r="O11" s="153"/>
      <c r="P11" s="153"/>
      <c r="Q11" s="153"/>
      <c r="R11" s="2"/>
    </row>
    <row r="12" spans="1:18" s="39" customFormat="1" ht="12" customHeight="1" x14ac:dyDescent="0.25">
      <c r="B12" s="181" t="s">
        <v>298</v>
      </c>
      <c r="C12" s="195">
        <v>0</v>
      </c>
      <c r="D12" s="195">
        <v>167</v>
      </c>
      <c r="E12" s="195">
        <v>1</v>
      </c>
      <c r="F12" s="195">
        <v>0</v>
      </c>
      <c r="G12" s="198">
        <f t="shared" si="0"/>
        <v>168</v>
      </c>
      <c r="H12" s="38"/>
      <c r="I12" s="38"/>
      <c r="J12" s="148"/>
      <c r="K12" s="3"/>
      <c r="L12" s="3"/>
      <c r="M12" s="2"/>
      <c r="N12" s="153"/>
      <c r="O12" s="153"/>
      <c r="P12" s="153"/>
      <c r="Q12" s="153"/>
      <c r="R12" s="2"/>
    </row>
    <row r="13" spans="1:18" s="39" customFormat="1" ht="12" customHeight="1" x14ac:dyDescent="0.25">
      <c r="B13" s="181" t="s">
        <v>299</v>
      </c>
      <c r="C13" s="195">
        <v>0</v>
      </c>
      <c r="D13" s="195">
        <v>0</v>
      </c>
      <c r="E13" s="195">
        <v>0</v>
      </c>
      <c r="F13" s="195">
        <v>0</v>
      </c>
      <c r="G13" s="198">
        <f t="shared" si="0"/>
        <v>0</v>
      </c>
      <c r="H13" s="38"/>
      <c r="I13" s="38"/>
      <c r="J13" s="148"/>
      <c r="K13" s="3"/>
      <c r="L13" s="3"/>
      <c r="M13" s="2"/>
      <c r="N13" s="153"/>
      <c r="O13" s="153"/>
      <c r="P13" s="153"/>
      <c r="Q13" s="153"/>
      <c r="R13" s="2"/>
    </row>
    <row r="14" spans="1:18" s="39" customFormat="1" ht="12" customHeight="1" x14ac:dyDescent="0.25">
      <c r="B14" s="181" t="s">
        <v>300</v>
      </c>
      <c r="C14" s="195">
        <v>0</v>
      </c>
      <c r="D14" s="195">
        <v>2</v>
      </c>
      <c r="E14" s="195">
        <v>0</v>
      </c>
      <c r="F14" s="195">
        <v>0</v>
      </c>
      <c r="G14" s="198">
        <f t="shared" si="0"/>
        <v>2</v>
      </c>
      <c r="H14" s="38"/>
      <c r="I14" s="38"/>
      <c r="J14" s="148"/>
      <c r="K14" s="3"/>
      <c r="L14" s="3"/>
      <c r="M14" s="2"/>
      <c r="N14" s="153"/>
      <c r="O14" s="153"/>
      <c r="P14" s="153"/>
      <c r="Q14" s="153"/>
      <c r="R14" s="2"/>
    </row>
    <row r="15" spans="1:18" s="39" customFormat="1" ht="12" customHeight="1" x14ac:dyDescent="0.25">
      <c r="B15" s="181" t="s">
        <v>301</v>
      </c>
      <c r="C15" s="195">
        <v>4</v>
      </c>
      <c r="D15" s="195">
        <v>264</v>
      </c>
      <c r="E15" s="195">
        <v>9</v>
      </c>
      <c r="F15" s="195">
        <v>0</v>
      </c>
      <c r="G15" s="198">
        <f t="shared" si="0"/>
        <v>277</v>
      </c>
      <c r="H15" s="38"/>
      <c r="I15" s="38"/>
      <c r="J15" s="148"/>
      <c r="K15" s="3"/>
      <c r="L15" s="3"/>
      <c r="M15" s="2"/>
      <c r="N15" s="153"/>
      <c r="O15" s="153"/>
      <c r="P15" s="153"/>
      <c r="Q15" s="153"/>
      <c r="R15" s="2"/>
    </row>
    <row r="16" spans="1:18" s="39" customFormat="1" ht="12" customHeight="1" x14ac:dyDescent="0.25">
      <c r="B16" s="181" t="s">
        <v>302</v>
      </c>
      <c r="C16" s="195">
        <v>1</v>
      </c>
      <c r="D16" s="195">
        <v>10</v>
      </c>
      <c r="E16" s="195">
        <v>0</v>
      </c>
      <c r="F16" s="195">
        <v>0</v>
      </c>
      <c r="G16" s="198">
        <f t="shared" si="0"/>
        <v>11</v>
      </c>
      <c r="H16" s="38"/>
      <c r="I16" s="38"/>
      <c r="J16" s="148"/>
      <c r="K16" s="3"/>
      <c r="L16" s="3"/>
      <c r="M16" s="2"/>
      <c r="N16" s="153"/>
      <c r="O16" s="153"/>
      <c r="P16" s="153"/>
      <c r="Q16" s="153"/>
      <c r="R16" s="2"/>
    </row>
    <row r="17" spans="2:18" ht="12" customHeight="1" x14ac:dyDescent="0.25">
      <c r="B17" s="181" t="s">
        <v>303</v>
      </c>
      <c r="C17" s="195">
        <v>0</v>
      </c>
      <c r="D17" s="195">
        <v>0</v>
      </c>
      <c r="E17" s="195">
        <v>0</v>
      </c>
      <c r="F17" s="195">
        <v>0</v>
      </c>
      <c r="G17" s="198">
        <f t="shared" si="0"/>
        <v>0</v>
      </c>
      <c r="J17" s="148"/>
      <c r="K17" s="3"/>
      <c r="L17" s="3"/>
      <c r="M17" s="3"/>
      <c r="N17" s="153"/>
      <c r="O17" s="153"/>
      <c r="P17" s="153"/>
      <c r="Q17" s="153"/>
      <c r="R17" s="3"/>
    </row>
    <row r="18" spans="2:18" ht="12" customHeight="1" x14ac:dyDescent="0.25">
      <c r="B18" s="181" t="s">
        <v>304</v>
      </c>
      <c r="C18" s="195">
        <v>0</v>
      </c>
      <c r="D18" s="195">
        <v>9</v>
      </c>
      <c r="E18" s="195">
        <v>1</v>
      </c>
      <c r="F18" s="195">
        <v>0</v>
      </c>
      <c r="G18" s="198">
        <f t="shared" si="0"/>
        <v>10</v>
      </c>
      <c r="J18" s="148"/>
      <c r="K18" s="3"/>
      <c r="L18" s="3"/>
      <c r="M18" s="3"/>
      <c r="N18" s="153"/>
      <c r="O18" s="153"/>
      <c r="P18" s="153"/>
      <c r="Q18" s="153"/>
      <c r="R18" s="3"/>
    </row>
    <row r="19" spans="2:18" s="39" customFormat="1" ht="12" customHeight="1" x14ac:dyDescent="0.25">
      <c r="B19" s="181" t="s">
        <v>305</v>
      </c>
      <c r="C19" s="195">
        <v>0</v>
      </c>
      <c r="D19" s="195">
        <v>11</v>
      </c>
      <c r="E19" s="195">
        <v>0</v>
      </c>
      <c r="F19" s="195">
        <v>0</v>
      </c>
      <c r="G19" s="198">
        <f t="shared" si="0"/>
        <v>11</v>
      </c>
      <c r="H19" s="38"/>
      <c r="I19" s="38"/>
      <c r="J19" s="148"/>
      <c r="K19" s="3"/>
      <c r="L19" s="3"/>
      <c r="M19" s="2"/>
      <c r="N19" s="153"/>
      <c r="O19" s="153"/>
      <c r="P19" s="153"/>
      <c r="Q19" s="153"/>
      <c r="R19" s="2"/>
    </row>
    <row r="20" spans="2:18" s="39" customFormat="1" ht="12" customHeight="1" x14ac:dyDescent="0.25">
      <c r="B20" s="181" t="s">
        <v>306</v>
      </c>
      <c r="C20" s="195">
        <v>0</v>
      </c>
      <c r="D20" s="195">
        <v>7</v>
      </c>
      <c r="E20" s="195">
        <v>0</v>
      </c>
      <c r="F20" s="195">
        <v>0</v>
      </c>
      <c r="G20" s="198">
        <f t="shared" si="0"/>
        <v>7</v>
      </c>
      <c r="H20" s="38"/>
      <c r="I20" s="38"/>
      <c r="J20" s="148"/>
      <c r="K20" s="3"/>
      <c r="L20" s="3"/>
      <c r="M20" s="2"/>
      <c r="N20" s="153"/>
      <c r="O20" s="153"/>
      <c r="P20" s="153"/>
      <c r="Q20" s="153"/>
      <c r="R20" s="2"/>
    </row>
    <row r="21" spans="2:18" s="39" customFormat="1" ht="12" customHeight="1" x14ac:dyDescent="0.25">
      <c r="B21" s="181" t="s">
        <v>307</v>
      </c>
      <c r="C21" s="195">
        <v>1</v>
      </c>
      <c r="D21" s="195">
        <v>14</v>
      </c>
      <c r="E21" s="195">
        <v>1</v>
      </c>
      <c r="F21" s="195">
        <v>0</v>
      </c>
      <c r="G21" s="198">
        <f t="shared" si="0"/>
        <v>16</v>
      </c>
      <c r="H21" s="38"/>
      <c r="I21" s="38"/>
      <c r="J21" s="149"/>
      <c r="K21" s="3"/>
      <c r="L21" s="3"/>
      <c r="M21" s="2"/>
      <c r="N21" s="153"/>
      <c r="O21" s="153"/>
      <c r="P21" s="153"/>
      <c r="Q21" s="153"/>
      <c r="R21" s="2"/>
    </row>
    <row r="22" spans="2:18" s="39" customFormat="1" ht="12" customHeight="1" x14ac:dyDescent="0.25">
      <c r="B22" s="181" t="s">
        <v>308</v>
      </c>
      <c r="C22" s="195">
        <v>0</v>
      </c>
      <c r="D22" s="195">
        <v>28</v>
      </c>
      <c r="E22" s="195">
        <v>1</v>
      </c>
      <c r="F22" s="195">
        <v>0</v>
      </c>
      <c r="G22" s="198">
        <f t="shared" si="0"/>
        <v>29</v>
      </c>
      <c r="H22" s="38"/>
      <c r="I22" s="38"/>
      <c r="J22" s="148"/>
      <c r="K22" s="3"/>
      <c r="L22" s="3"/>
      <c r="M22" s="2"/>
      <c r="N22" s="153"/>
      <c r="O22" s="153"/>
      <c r="P22" s="153"/>
      <c r="Q22" s="153"/>
      <c r="R22" s="2"/>
    </row>
    <row r="23" spans="2:18" s="39" customFormat="1" ht="12" customHeight="1" x14ac:dyDescent="0.25">
      <c r="B23" s="181" t="s">
        <v>309</v>
      </c>
      <c r="C23" s="195">
        <v>11</v>
      </c>
      <c r="D23" s="195">
        <v>3053</v>
      </c>
      <c r="E23" s="195">
        <v>21</v>
      </c>
      <c r="F23" s="195">
        <v>8</v>
      </c>
      <c r="G23" s="198">
        <f t="shared" si="0"/>
        <v>3093</v>
      </c>
      <c r="H23" s="38"/>
      <c r="I23" s="38"/>
      <c r="J23" s="148"/>
      <c r="K23" s="3"/>
      <c r="L23" s="3"/>
      <c r="M23" s="2"/>
      <c r="N23" s="153"/>
      <c r="O23" s="153"/>
      <c r="P23" s="153"/>
      <c r="Q23" s="153"/>
      <c r="R23" s="2"/>
    </row>
    <row r="24" spans="2:18" s="39" customFormat="1" ht="12" customHeight="1" x14ac:dyDescent="0.25">
      <c r="B24" s="181" t="s">
        <v>310</v>
      </c>
      <c r="C24" s="195">
        <v>0</v>
      </c>
      <c r="D24" s="195">
        <v>10</v>
      </c>
      <c r="E24" s="195">
        <v>0</v>
      </c>
      <c r="F24" s="195">
        <v>0</v>
      </c>
      <c r="G24" s="198">
        <f t="shared" si="0"/>
        <v>10</v>
      </c>
      <c r="H24" s="38"/>
      <c r="I24" s="38"/>
      <c r="J24" s="148"/>
      <c r="K24" s="3"/>
      <c r="L24" s="3"/>
      <c r="M24" s="2"/>
      <c r="N24" s="153"/>
      <c r="O24" s="153"/>
      <c r="P24" s="153"/>
      <c r="Q24" s="153"/>
      <c r="R24" s="2"/>
    </row>
    <row r="25" spans="2:18" s="39" customFormat="1" ht="12" customHeight="1" x14ac:dyDescent="0.25">
      <c r="B25" s="181" t="s">
        <v>314</v>
      </c>
      <c r="C25" s="195">
        <v>0</v>
      </c>
      <c r="D25" s="195">
        <v>0</v>
      </c>
      <c r="E25" s="195">
        <v>0</v>
      </c>
      <c r="F25" s="195">
        <v>0</v>
      </c>
      <c r="G25" s="198">
        <f t="shared" si="0"/>
        <v>0</v>
      </c>
      <c r="H25" s="38"/>
      <c r="I25" s="38"/>
      <c r="J25" s="148"/>
      <c r="K25" s="3"/>
      <c r="L25" s="3"/>
      <c r="M25" s="2"/>
      <c r="N25" s="153"/>
      <c r="O25" s="153"/>
      <c r="P25" s="153"/>
      <c r="Q25" s="153"/>
      <c r="R25" s="2"/>
    </row>
    <row r="26" spans="2:18" s="39" customFormat="1" ht="12" customHeight="1" x14ac:dyDescent="0.25">
      <c r="B26" s="181" t="s">
        <v>282</v>
      </c>
      <c r="C26" s="195">
        <v>0</v>
      </c>
      <c r="D26" s="195">
        <v>5</v>
      </c>
      <c r="E26" s="195">
        <v>0</v>
      </c>
      <c r="F26" s="195">
        <v>0</v>
      </c>
      <c r="G26" s="198">
        <f t="shared" ref="G26:G27" si="1">SUM(C26:F26)</f>
        <v>5</v>
      </c>
      <c r="H26" s="38"/>
      <c r="I26" s="38"/>
      <c r="J26" s="148"/>
      <c r="K26" s="3"/>
      <c r="L26" s="3"/>
      <c r="M26" s="2"/>
      <c r="N26" s="153"/>
      <c r="O26" s="153"/>
      <c r="P26" s="153"/>
      <c r="Q26" s="153"/>
      <c r="R26" s="2"/>
    </row>
    <row r="27" spans="2:18" s="39" customFormat="1" ht="12" customHeight="1" x14ac:dyDescent="0.25">
      <c r="B27" s="181" t="s">
        <v>283</v>
      </c>
      <c r="C27" s="195">
        <v>0</v>
      </c>
      <c r="D27" s="195">
        <v>5</v>
      </c>
      <c r="E27" s="195">
        <v>0</v>
      </c>
      <c r="F27" s="195">
        <v>0</v>
      </c>
      <c r="G27" s="198">
        <f t="shared" si="1"/>
        <v>5</v>
      </c>
      <c r="H27" s="38"/>
      <c r="I27" s="38"/>
      <c r="J27" s="148"/>
      <c r="K27" s="3"/>
      <c r="L27" s="3"/>
      <c r="M27" s="2"/>
      <c r="N27" s="153"/>
      <c r="O27" s="153"/>
      <c r="P27" s="153"/>
      <c r="Q27" s="153"/>
      <c r="R27" s="2"/>
    </row>
    <row r="28" spans="2:18" ht="12" customHeight="1" x14ac:dyDescent="0.25">
      <c r="B28" s="181" t="s">
        <v>284</v>
      </c>
      <c r="C28" s="195">
        <v>1</v>
      </c>
      <c r="D28" s="195">
        <v>27</v>
      </c>
      <c r="E28" s="195">
        <v>1</v>
      </c>
      <c r="F28" s="195">
        <v>0</v>
      </c>
      <c r="G28" s="198">
        <f t="shared" si="0"/>
        <v>29</v>
      </c>
      <c r="H28" s="37"/>
      <c r="J28" s="150"/>
      <c r="K28" s="3"/>
      <c r="L28" s="3"/>
      <c r="M28" s="3"/>
      <c r="N28" s="153"/>
      <c r="O28" s="153"/>
      <c r="P28" s="153"/>
      <c r="Q28" s="153"/>
      <c r="R28" s="3"/>
    </row>
    <row r="29" spans="2:18" ht="12" customHeight="1" x14ac:dyDescent="0.25">
      <c r="B29" s="181" t="s">
        <v>279</v>
      </c>
      <c r="C29" s="195">
        <v>0</v>
      </c>
      <c r="D29" s="195">
        <v>6</v>
      </c>
      <c r="E29" s="195">
        <v>1</v>
      </c>
      <c r="F29" s="195">
        <v>0</v>
      </c>
      <c r="G29" s="198">
        <f t="shared" si="0"/>
        <v>7</v>
      </c>
      <c r="J29" s="147"/>
      <c r="K29" s="3"/>
      <c r="L29" s="3"/>
      <c r="M29" s="3"/>
      <c r="N29" s="153"/>
      <c r="O29" s="153"/>
      <c r="P29" s="153"/>
      <c r="Q29" s="153"/>
      <c r="R29" s="3"/>
    </row>
    <row r="30" spans="2:18" ht="12" customHeight="1" x14ac:dyDescent="0.25">
      <c r="B30" s="181" t="s">
        <v>315</v>
      </c>
      <c r="C30" s="195">
        <v>0</v>
      </c>
      <c r="D30" s="195">
        <v>1</v>
      </c>
      <c r="E30" s="195">
        <v>0</v>
      </c>
      <c r="F30" s="195">
        <v>0</v>
      </c>
      <c r="G30" s="198">
        <f t="shared" si="0"/>
        <v>1</v>
      </c>
      <c r="J30" s="147"/>
      <c r="K30" s="3"/>
      <c r="L30" s="3"/>
      <c r="M30" s="3"/>
      <c r="N30" s="153"/>
      <c r="O30" s="153"/>
      <c r="P30" s="153"/>
      <c r="Q30" s="153"/>
      <c r="R30" s="3"/>
    </row>
    <row r="31" spans="2:18" ht="12" customHeight="1" x14ac:dyDescent="0.25">
      <c r="B31" s="181" t="s">
        <v>285</v>
      </c>
      <c r="C31" s="195">
        <v>0</v>
      </c>
      <c r="D31" s="195">
        <v>4</v>
      </c>
      <c r="E31" s="195">
        <v>1</v>
      </c>
      <c r="F31" s="195">
        <v>0</v>
      </c>
      <c r="G31" s="198">
        <f t="shared" si="0"/>
        <v>5</v>
      </c>
      <c r="J31" s="147"/>
      <c r="K31" s="3"/>
      <c r="L31" s="3"/>
      <c r="M31" s="3"/>
      <c r="N31" s="153"/>
      <c r="O31" s="153"/>
      <c r="P31" s="153"/>
      <c r="Q31" s="153"/>
      <c r="R31" s="3"/>
    </row>
    <row r="32" spans="2:18" ht="12" customHeight="1" x14ac:dyDescent="0.25">
      <c r="B32" s="181" t="s">
        <v>287</v>
      </c>
      <c r="C32" s="195">
        <v>0</v>
      </c>
      <c r="D32" s="195">
        <v>0</v>
      </c>
      <c r="E32" s="195">
        <v>0</v>
      </c>
      <c r="F32" s="195">
        <v>0</v>
      </c>
      <c r="G32" s="198">
        <f t="shared" si="0"/>
        <v>0</v>
      </c>
      <c r="J32" s="147"/>
      <c r="K32" s="3"/>
      <c r="L32" s="3"/>
      <c r="M32" s="3"/>
      <c r="N32" s="153"/>
      <c r="O32" s="153"/>
      <c r="P32" s="153"/>
      <c r="Q32" s="153"/>
      <c r="R32" s="3"/>
    </row>
    <row r="33" spans="2:18" ht="12" customHeight="1" x14ac:dyDescent="0.25">
      <c r="B33" s="181" t="s">
        <v>286</v>
      </c>
      <c r="C33" s="195">
        <v>0</v>
      </c>
      <c r="D33" s="195">
        <v>38</v>
      </c>
      <c r="E33" s="195">
        <v>0</v>
      </c>
      <c r="F33" s="195">
        <v>0</v>
      </c>
      <c r="G33" s="198">
        <f t="shared" si="0"/>
        <v>38</v>
      </c>
      <c r="J33" s="147"/>
      <c r="K33" s="3"/>
      <c r="L33" s="3"/>
      <c r="M33" s="3"/>
      <c r="N33" s="153"/>
      <c r="O33" s="153"/>
      <c r="P33" s="153"/>
      <c r="Q33" s="153"/>
      <c r="R33" s="3"/>
    </row>
    <row r="34" spans="2:18" ht="7.5" customHeight="1" x14ac:dyDescent="0.25">
      <c r="B34" s="160"/>
      <c r="C34" s="195"/>
      <c r="D34" s="195"/>
      <c r="E34" s="195"/>
      <c r="F34" s="195"/>
      <c r="G34" s="198"/>
      <c r="J34" s="151"/>
      <c r="K34" s="3"/>
      <c r="L34" s="3"/>
      <c r="M34" s="3"/>
      <c r="N34" s="153"/>
      <c r="O34" s="153"/>
      <c r="P34" s="153"/>
      <c r="Q34" s="153"/>
      <c r="R34" s="3"/>
    </row>
    <row r="35" spans="2:18" ht="18" customHeight="1" x14ac:dyDescent="0.25">
      <c r="B35" s="86" t="s">
        <v>0</v>
      </c>
      <c r="C35" s="196">
        <f>SUM(C9:C33)</f>
        <v>18</v>
      </c>
      <c r="D35" s="196">
        <f>SUM(D9:D33)</f>
        <v>3722</v>
      </c>
      <c r="E35" s="196">
        <f>SUM(E9:E33)</f>
        <v>37</v>
      </c>
      <c r="F35" s="196">
        <f>SUM(F9:F33)</f>
        <v>8</v>
      </c>
      <c r="G35" s="196">
        <f>SUM(G9:G33)</f>
        <v>3785</v>
      </c>
      <c r="J35" s="150"/>
      <c r="K35" s="3"/>
      <c r="L35" s="3"/>
      <c r="M35" s="3"/>
      <c r="N35" s="3"/>
      <c r="O35" s="3"/>
      <c r="P35" s="3"/>
      <c r="Q35" s="3"/>
      <c r="R35" s="3"/>
    </row>
    <row r="36" spans="2:18" ht="13.5" customHeight="1" x14ac:dyDescent="0.25">
      <c r="B36" s="50" t="s">
        <v>269</v>
      </c>
      <c r="C36" s="47"/>
      <c r="D36" s="47"/>
      <c r="E36" s="47"/>
      <c r="F36" s="47"/>
      <c r="G36" s="47"/>
      <c r="H36" s="47"/>
      <c r="J36" s="147"/>
      <c r="K36" s="3"/>
      <c r="L36" s="3"/>
      <c r="M36" s="3"/>
      <c r="N36" s="3"/>
      <c r="O36" s="3"/>
      <c r="P36" s="3"/>
      <c r="Q36" s="3"/>
      <c r="R36" s="3"/>
    </row>
    <row r="37" spans="2:18" ht="15.6" x14ac:dyDescent="0.25">
      <c r="B37" s="50" t="s">
        <v>243</v>
      </c>
      <c r="J37" s="147"/>
      <c r="K37" s="147"/>
      <c r="L37" s="147"/>
      <c r="M37" s="147"/>
      <c r="N37" s="147"/>
    </row>
    <row r="38" spans="2:18" ht="15.6" x14ac:dyDescent="0.25">
      <c r="C38" s="42"/>
      <c r="D38" s="42"/>
      <c r="E38" s="171"/>
      <c r="K38" s="147"/>
    </row>
    <row r="39" spans="2:18" s="235" customFormat="1" ht="15.6" x14ac:dyDescent="0.25">
      <c r="D39" s="236"/>
      <c r="K39" s="237"/>
    </row>
    <row r="40" spans="2:18" s="235" customFormat="1" ht="15.6" x14ac:dyDescent="0.25">
      <c r="E40" s="237"/>
      <c r="K40" s="237"/>
    </row>
    <row r="41" spans="2:18" s="235" customFormat="1" ht="29.25" customHeight="1" x14ac:dyDescent="0.25">
      <c r="D41" s="238"/>
    </row>
    <row r="42" spans="2:18" s="235" customFormat="1" ht="29.25" customHeight="1" x14ac:dyDescent="0.25"/>
  </sheetData>
  <mergeCells count="6">
    <mergeCell ref="B1:G1"/>
    <mergeCell ref="A3:H3"/>
    <mergeCell ref="B4:G4"/>
    <mergeCell ref="B6:B7"/>
    <mergeCell ref="C6:F6"/>
    <mergeCell ref="G6:G7"/>
  </mergeCells>
  <printOptions horizontalCentered="1" verticalCentered="1"/>
  <pageMargins left="0" right="0" top="1.0236220472440944" bottom="0" header="0" footer="0"/>
  <pageSetup paperSize="9" scale="11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70"/>
  <sheetViews>
    <sheetView showGridLines="0" topLeftCell="A25" zoomScale="115" zoomScaleNormal="115" zoomScaleSheetLayoutView="110" workbookViewId="0">
      <selection activeCell="F52" sqref="F52"/>
    </sheetView>
  </sheetViews>
  <sheetFormatPr baseColWidth="10" defaultColWidth="11.44140625" defaultRowHeight="13.2" x14ac:dyDescent="0.25"/>
  <cols>
    <col min="1" max="1" width="37.6640625" style="40" customWidth="1"/>
    <col min="2" max="2" width="11.44140625" style="40" customWidth="1"/>
    <col min="3" max="3" width="14" style="40" customWidth="1"/>
    <col min="4" max="4" width="11.44140625" style="40" customWidth="1"/>
    <col min="5" max="5" width="14.5546875" style="40" customWidth="1"/>
    <col min="6" max="6" width="13.33203125" style="41" customWidth="1"/>
    <col min="7" max="7" width="5.109375" style="40" bestFit="1" customWidth="1"/>
    <col min="8" max="8" width="6.44140625" style="40" customWidth="1"/>
    <col min="9" max="16384" width="11.44140625" style="40"/>
  </cols>
  <sheetData>
    <row r="1" spans="1:6" ht="13.5" customHeight="1" x14ac:dyDescent="0.25">
      <c r="A1" s="286" t="s">
        <v>140</v>
      </c>
      <c r="B1" s="286"/>
      <c r="C1" s="286"/>
      <c r="D1" s="286"/>
      <c r="E1" s="286"/>
      <c r="F1" s="286"/>
    </row>
    <row r="2" spans="1:6" ht="13.5" customHeight="1" x14ac:dyDescent="0.25">
      <c r="A2" s="211" t="s">
        <v>82</v>
      </c>
      <c r="B2" s="212"/>
      <c r="C2" s="212"/>
      <c r="D2" s="212"/>
      <c r="E2" s="213"/>
      <c r="F2" s="212"/>
    </row>
    <row r="3" spans="1:6" ht="13.5" customHeight="1" x14ac:dyDescent="0.25">
      <c r="A3" s="288" t="s">
        <v>52</v>
      </c>
      <c r="B3" s="288"/>
      <c r="C3" s="288"/>
      <c r="D3" s="288"/>
      <c r="E3" s="288"/>
      <c r="F3" s="288"/>
    </row>
    <row r="4" spans="1:6" ht="13.5" customHeight="1" x14ac:dyDescent="0.25">
      <c r="A4" s="293" t="s">
        <v>333</v>
      </c>
      <c r="B4" s="288"/>
      <c r="C4" s="288"/>
      <c r="D4" s="288"/>
      <c r="E4" s="288"/>
      <c r="F4" s="288"/>
    </row>
    <row r="5" spans="1:6" ht="13.5" customHeight="1" x14ac:dyDescent="0.25">
      <c r="A5" s="289"/>
      <c r="B5" s="290"/>
      <c r="C5" s="290"/>
      <c r="D5" s="290"/>
      <c r="E5" s="290"/>
      <c r="F5" s="290"/>
    </row>
    <row r="6" spans="1:6" ht="24.75" customHeight="1" x14ac:dyDescent="0.25">
      <c r="A6" s="287" t="s">
        <v>51</v>
      </c>
      <c r="B6" s="291" t="s">
        <v>34</v>
      </c>
      <c r="C6" s="291"/>
      <c r="D6" s="291"/>
      <c r="E6" s="291"/>
      <c r="F6" s="292" t="s">
        <v>0</v>
      </c>
    </row>
    <row r="7" spans="1:6" ht="24.75" customHeight="1" x14ac:dyDescent="0.25">
      <c r="A7" s="287"/>
      <c r="B7" s="55" t="s">
        <v>30</v>
      </c>
      <c r="C7" s="55" t="s">
        <v>29</v>
      </c>
      <c r="D7" s="55" t="s">
        <v>43</v>
      </c>
      <c r="E7" s="55" t="s">
        <v>31</v>
      </c>
      <c r="F7" s="292"/>
    </row>
    <row r="8" spans="1:6" ht="6" customHeight="1" x14ac:dyDescent="0.25">
      <c r="A8" s="162"/>
      <c r="B8" s="161"/>
      <c r="C8" s="161"/>
      <c r="D8" s="161"/>
      <c r="E8" s="161"/>
      <c r="F8" s="161"/>
    </row>
    <row r="9" spans="1:6" x14ac:dyDescent="0.25">
      <c r="A9" s="186" t="s">
        <v>250</v>
      </c>
      <c r="B9" s="239">
        <v>1</v>
      </c>
      <c r="C9" s="239">
        <v>104</v>
      </c>
      <c r="D9" s="239">
        <v>0</v>
      </c>
      <c r="E9" s="239">
        <v>0</v>
      </c>
      <c r="F9" s="241">
        <f t="shared" ref="F9:F23" si="0">SUM(B9:E9)</f>
        <v>105</v>
      </c>
    </row>
    <row r="10" spans="1:6" x14ac:dyDescent="0.25">
      <c r="A10" s="186" t="s">
        <v>44</v>
      </c>
      <c r="B10" s="239">
        <v>1</v>
      </c>
      <c r="C10" s="239">
        <v>21</v>
      </c>
      <c r="D10" s="239">
        <v>0</v>
      </c>
      <c r="E10" s="239">
        <v>0</v>
      </c>
      <c r="F10" s="241">
        <f t="shared" si="0"/>
        <v>22</v>
      </c>
    </row>
    <row r="11" spans="1:6" x14ac:dyDescent="0.25">
      <c r="A11" s="186" t="s">
        <v>251</v>
      </c>
      <c r="B11" s="239">
        <v>0</v>
      </c>
      <c r="C11" s="239">
        <v>179</v>
      </c>
      <c r="D11" s="239">
        <v>0</v>
      </c>
      <c r="E11" s="239">
        <v>0</v>
      </c>
      <c r="F11" s="241">
        <f t="shared" si="0"/>
        <v>179</v>
      </c>
    </row>
    <row r="12" spans="1:6" x14ac:dyDescent="0.25">
      <c r="A12" s="186" t="s">
        <v>50</v>
      </c>
      <c r="B12" s="239">
        <v>5</v>
      </c>
      <c r="C12" s="239">
        <v>748</v>
      </c>
      <c r="D12" s="239">
        <v>6</v>
      </c>
      <c r="E12" s="239">
        <v>0</v>
      </c>
      <c r="F12" s="241">
        <f t="shared" si="0"/>
        <v>759</v>
      </c>
    </row>
    <row r="13" spans="1:6" x14ac:dyDescent="0.25">
      <c r="A13" s="186" t="s">
        <v>252</v>
      </c>
      <c r="B13" s="239">
        <v>0</v>
      </c>
      <c r="C13" s="239">
        <v>6</v>
      </c>
      <c r="D13" s="239">
        <v>3</v>
      </c>
      <c r="E13" s="239">
        <v>0</v>
      </c>
      <c r="F13" s="241">
        <f t="shared" si="0"/>
        <v>9</v>
      </c>
    </row>
    <row r="14" spans="1:6" x14ac:dyDescent="0.25">
      <c r="A14" s="186" t="s">
        <v>49</v>
      </c>
      <c r="B14" s="239">
        <v>2</v>
      </c>
      <c r="C14" s="239">
        <v>306</v>
      </c>
      <c r="D14" s="239">
        <v>1</v>
      </c>
      <c r="E14" s="239">
        <v>0</v>
      </c>
      <c r="F14" s="241">
        <f t="shared" si="0"/>
        <v>309</v>
      </c>
    </row>
    <row r="15" spans="1:6" ht="23.25" customHeight="1" x14ac:dyDescent="0.25">
      <c r="A15" s="186" t="s">
        <v>258</v>
      </c>
      <c r="B15" s="239">
        <v>1</v>
      </c>
      <c r="C15" s="239">
        <v>481</v>
      </c>
      <c r="D15" s="239">
        <v>5</v>
      </c>
      <c r="E15" s="239">
        <v>0</v>
      </c>
      <c r="F15" s="241">
        <f t="shared" si="0"/>
        <v>487</v>
      </c>
    </row>
    <row r="16" spans="1:6" x14ac:dyDescent="0.25">
      <c r="A16" s="186" t="s">
        <v>48</v>
      </c>
      <c r="B16" s="239">
        <v>0</v>
      </c>
      <c r="C16" s="239">
        <v>289</v>
      </c>
      <c r="D16" s="239">
        <v>1</v>
      </c>
      <c r="E16" s="239">
        <v>0</v>
      </c>
      <c r="F16" s="241">
        <f t="shared" si="0"/>
        <v>290</v>
      </c>
    </row>
    <row r="17" spans="1:6" x14ac:dyDescent="0.25">
      <c r="A17" s="186" t="s">
        <v>253</v>
      </c>
      <c r="B17" s="239">
        <v>0</v>
      </c>
      <c r="C17" s="239">
        <v>354</v>
      </c>
      <c r="D17" s="239">
        <v>3</v>
      </c>
      <c r="E17" s="239">
        <v>0</v>
      </c>
      <c r="F17" s="241">
        <f t="shared" si="0"/>
        <v>357</v>
      </c>
    </row>
    <row r="18" spans="1:6" x14ac:dyDescent="0.25">
      <c r="A18" s="186" t="s">
        <v>46</v>
      </c>
      <c r="B18" s="239">
        <v>0</v>
      </c>
      <c r="C18" s="239">
        <v>2</v>
      </c>
      <c r="D18" s="239">
        <v>0</v>
      </c>
      <c r="E18" s="239">
        <v>0</v>
      </c>
      <c r="F18" s="241">
        <f t="shared" si="0"/>
        <v>2</v>
      </c>
    </row>
    <row r="19" spans="1:6" x14ac:dyDescent="0.25">
      <c r="A19" s="186" t="s">
        <v>254</v>
      </c>
      <c r="B19" s="239">
        <v>2</v>
      </c>
      <c r="C19" s="239">
        <v>651</v>
      </c>
      <c r="D19" s="239">
        <v>5</v>
      </c>
      <c r="E19" s="239">
        <v>0</v>
      </c>
      <c r="F19" s="241">
        <f t="shared" si="0"/>
        <v>658</v>
      </c>
    </row>
    <row r="20" spans="1:6" x14ac:dyDescent="0.25">
      <c r="A20" s="186" t="s">
        <v>255</v>
      </c>
      <c r="B20" s="239">
        <v>3</v>
      </c>
      <c r="C20" s="239">
        <v>180</v>
      </c>
      <c r="D20" s="239">
        <v>9</v>
      </c>
      <c r="E20" s="239">
        <v>0</v>
      </c>
      <c r="F20" s="241">
        <f t="shared" si="0"/>
        <v>192</v>
      </c>
    </row>
    <row r="21" spans="1:6" x14ac:dyDescent="0.25">
      <c r="A21" s="186" t="s">
        <v>47</v>
      </c>
      <c r="B21" s="239">
        <v>1</v>
      </c>
      <c r="C21" s="239">
        <v>15</v>
      </c>
      <c r="D21" s="239">
        <v>0</v>
      </c>
      <c r="E21" s="239">
        <v>0</v>
      </c>
      <c r="F21" s="241">
        <f t="shared" si="0"/>
        <v>16</v>
      </c>
    </row>
    <row r="22" spans="1:6" x14ac:dyDescent="0.25">
      <c r="A22" s="186" t="s">
        <v>45</v>
      </c>
      <c r="B22" s="239">
        <v>0</v>
      </c>
      <c r="C22" s="239">
        <v>161</v>
      </c>
      <c r="D22" s="239">
        <v>4</v>
      </c>
      <c r="E22" s="239">
        <v>8</v>
      </c>
      <c r="F22" s="241">
        <f t="shared" si="0"/>
        <v>173</v>
      </c>
    </row>
    <row r="23" spans="1:6" x14ac:dyDescent="0.25">
      <c r="A23" s="186" t="s">
        <v>256</v>
      </c>
      <c r="B23" s="239">
        <v>2</v>
      </c>
      <c r="C23" s="239">
        <v>225</v>
      </c>
      <c r="D23" s="239">
        <v>0</v>
      </c>
      <c r="E23" s="239">
        <v>0</v>
      </c>
      <c r="F23" s="241">
        <f t="shared" si="0"/>
        <v>227</v>
      </c>
    </row>
    <row r="24" spans="1:6" ht="12" customHeight="1" x14ac:dyDescent="0.25">
      <c r="A24" s="160"/>
      <c r="B24" s="239"/>
      <c r="C24" s="239"/>
      <c r="D24" s="239"/>
      <c r="E24" s="239"/>
      <c r="F24" s="241"/>
    </row>
    <row r="25" spans="1:6" ht="23.25" customHeight="1" x14ac:dyDescent="0.25">
      <c r="A25" s="82" t="s">
        <v>0</v>
      </c>
      <c r="B25" s="240">
        <f>SUM(B9:B23)</f>
        <v>18</v>
      </c>
      <c r="C25" s="240">
        <f>SUM(C9:C23)</f>
        <v>3722</v>
      </c>
      <c r="D25" s="240">
        <f>SUM(D9:D23)</f>
        <v>37</v>
      </c>
      <c r="E25" s="240">
        <f>SUM(E9:E23)</f>
        <v>8</v>
      </c>
      <c r="F25" s="240">
        <f>SUM(B25:E25)</f>
        <v>3785</v>
      </c>
    </row>
    <row r="26" spans="1:6" ht="18" customHeight="1" x14ac:dyDescent="0.25"/>
    <row r="31" spans="1:6" ht="12.75" customHeight="1" x14ac:dyDescent="0.25"/>
    <row r="32" spans="1:6" ht="12.75" customHeight="1" x14ac:dyDescent="0.25"/>
    <row r="33" spans="1:6" ht="12.75" customHeight="1" x14ac:dyDescent="0.25"/>
    <row r="34" spans="1:6" ht="12.75" customHeight="1" x14ac:dyDescent="0.25"/>
    <row r="43" spans="1:6" ht="6.75" customHeight="1" x14ac:dyDescent="0.25"/>
    <row r="44" spans="1:6" ht="1.5" hidden="1" customHeight="1" x14ac:dyDescent="0.25"/>
    <row r="45" spans="1:6" ht="13.5" customHeight="1" x14ac:dyDescent="0.25">
      <c r="A45" s="48" t="s">
        <v>269</v>
      </c>
    </row>
    <row r="46" spans="1:6" x14ac:dyDescent="0.25">
      <c r="A46" s="48" t="s">
        <v>243</v>
      </c>
    </row>
    <row r="47" spans="1:6" x14ac:dyDescent="0.25">
      <c r="A47" s="48"/>
      <c r="F47" s="40"/>
    </row>
    <row r="48" spans="1:6" s="267" customFormat="1" x14ac:dyDescent="0.25"/>
    <row r="49" spans="1:3" s="246" customFormat="1" x14ac:dyDescent="0.25">
      <c r="A49" s="260" t="s">
        <v>154</v>
      </c>
      <c r="B49" s="261"/>
      <c r="C49" s="261"/>
    </row>
    <row r="50" spans="1:3" s="246" customFormat="1" x14ac:dyDescent="0.25">
      <c r="A50" s="262" t="s">
        <v>50</v>
      </c>
      <c r="B50" s="263">
        <v>759</v>
      </c>
      <c r="C50" s="264">
        <f>+B50/$B$60</f>
        <v>0.20052840158520477</v>
      </c>
    </row>
    <row r="51" spans="1:3" s="246" customFormat="1" x14ac:dyDescent="0.25">
      <c r="A51" s="262" t="s">
        <v>254</v>
      </c>
      <c r="B51" s="263">
        <v>658</v>
      </c>
      <c r="C51" s="264">
        <f>+B51/$B$60</f>
        <v>0.17384412153236459</v>
      </c>
    </row>
    <row r="52" spans="1:3" s="246" customFormat="1" ht="24" x14ac:dyDescent="0.25">
      <c r="A52" s="262" t="s">
        <v>258</v>
      </c>
      <c r="B52" s="263">
        <v>487</v>
      </c>
      <c r="C52" s="264">
        <f>+B52/$B$60</f>
        <v>0.12866578599735798</v>
      </c>
    </row>
    <row r="53" spans="1:3" s="246" customFormat="1" x14ac:dyDescent="0.25">
      <c r="A53" s="262" t="s">
        <v>253</v>
      </c>
      <c r="B53" s="263">
        <v>357</v>
      </c>
      <c r="C53" s="264">
        <f t="shared" ref="C53:C60" si="1">+B53/$B$60</f>
        <v>9.4319682959048884E-2</v>
      </c>
    </row>
    <row r="54" spans="1:3" s="246" customFormat="1" x14ac:dyDescent="0.25">
      <c r="A54" s="262" t="s">
        <v>49</v>
      </c>
      <c r="B54" s="263">
        <v>309</v>
      </c>
      <c r="C54" s="264">
        <f t="shared" si="1"/>
        <v>8.1638044914134747E-2</v>
      </c>
    </row>
    <row r="55" spans="1:3" s="246" customFormat="1" x14ac:dyDescent="0.25">
      <c r="A55" s="262" t="s">
        <v>48</v>
      </c>
      <c r="B55" s="263">
        <v>290</v>
      </c>
      <c r="C55" s="264">
        <f t="shared" si="1"/>
        <v>7.6618229854689565E-2</v>
      </c>
    </row>
    <row r="56" spans="1:3" s="246" customFormat="1" x14ac:dyDescent="0.25">
      <c r="A56" s="262" t="s">
        <v>256</v>
      </c>
      <c r="B56" s="263">
        <v>227</v>
      </c>
      <c r="C56" s="264">
        <f t="shared" si="1"/>
        <v>5.9973579920739761E-2</v>
      </c>
    </row>
    <row r="57" spans="1:3" s="246" customFormat="1" x14ac:dyDescent="0.25">
      <c r="A57" s="262" t="s">
        <v>255</v>
      </c>
      <c r="B57" s="263">
        <v>192</v>
      </c>
      <c r="C57" s="264">
        <f>+B57/$B$60</f>
        <v>5.0726552179656541E-2</v>
      </c>
    </row>
    <row r="58" spans="1:3" s="246" customFormat="1" x14ac:dyDescent="0.25">
      <c r="A58" s="262" t="s">
        <v>251</v>
      </c>
      <c r="B58" s="263">
        <v>179</v>
      </c>
      <c r="C58" s="264">
        <f t="shared" si="1"/>
        <v>4.7291941875825624E-2</v>
      </c>
    </row>
    <row r="59" spans="1:3" s="246" customFormat="1" x14ac:dyDescent="0.25">
      <c r="A59" s="262" t="s">
        <v>1</v>
      </c>
      <c r="B59" s="265">
        <v>327</v>
      </c>
      <c r="C59" s="264">
        <f>+B59/$B$60</f>
        <v>8.6393659180977536E-2</v>
      </c>
    </row>
    <row r="60" spans="1:3" s="246" customFormat="1" x14ac:dyDescent="0.25">
      <c r="A60" s="261" t="s">
        <v>0</v>
      </c>
      <c r="B60" s="263">
        <f>SUM(B50:B59)</f>
        <v>3785</v>
      </c>
      <c r="C60" s="264">
        <f t="shared" si="1"/>
        <v>1</v>
      </c>
    </row>
    <row r="61" spans="1:3" s="246" customFormat="1" x14ac:dyDescent="0.25"/>
    <row r="62" spans="1:3" s="246" customFormat="1" x14ac:dyDescent="0.25">
      <c r="A62" s="266" t="s">
        <v>30</v>
      </c>
      <c r="B62" s="264">
        <f>+B25/$F$25</f>
        <v>4.7556142668428005E-3</v>
      </c>
    </row>
    <row r="63" spans="1:3" s="246" customFormat="1" x14ac:dyDescent="0.25">
      <c r="A63" s="266" t="s">
        <v>29</v>
      </c>
      <c r="B63" s="264">
        <f>+C25/$F$25</f>
        <v>0.98335535006605024</v>
      </c>
    </row>
    <row r="64" spans="1:3" s="246" customFormat="1" x14ac:dyDescent="0.25">
      <c r="A64" s="266" t="s">
        <v>43</v>
      </c>
      <c r="B64" s="264">
        <f>+D25/$F$25</f>
        <v>9.7754293262879797E-3</v>
      </c>
    </row>
    <row r="65" spans="1:6" s="246" customFormat="1" x14ac:dyDescent="0.25">
      <c r="A65" s="266" t="s">
        <v>31</v>
      </c>
      <c r="B65" s="264">
        <f>+E25/$F$25</f>
        <v>2.1136063408190224E-3</v>
      </c>
    </row>
    <row r="66" spans="1:6" s="267" customFormat="1" x14ac:dyDescent="0.25"/>
    <row r="67" spans="1:6" s="267" customFormat="1" x14ac:dyDescent="0.25">
      <c r="F67" s="268"/>
    </row>
    <row r="68" spans="1:6" s="267" customFormat="1" x14ac:dyDescent="0.25">
      <c r="F68" s="268"/>
    </row>
    <row r="69" spans="1:6" s="267" customFormat="1" x14ac:dyDescent="0.25">
      <c r="F69" s="268"/>
    </row>
    <row r="70" spans="1:6" s="267" customFormat="1" x14ac:dyDescent="0.25">
      <c r="F70" s="268"/>
    </row>
  </sheetData>
  <sortState xmlns:xlrd2="http://schemas.microsoft.com/office/spreadsheetml/2017/richdata2" ref="A50:B60">
    <sortCondition descending="1" ref="B50:B60"/>
  </sortState>
  <mergeCells count="7">
    <mergeCell ref="A1:F1"/>
    <mergeCell ref="A6:A7"/>
    <mergeCell ref="A3:F3"/>
    <mergeCell ref="A5:F5"/>
    <mergeCell ref="B6:E6"/>
    <mergeCell ref="F6:F7"/>
    <mergeCell ref="A4:F4"/>
  </mergeCells>
  <printOptions horizontalCentered="1" verticalCentered="1"/>
  <pageMargins left="0.47" right="0" top="1.0236220472440944" bottom="0" header="0" footer="0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67"/>
  <sheetViews>
    <sheetView showGridLines="0" topLeftCell="A10" zoomScaleNormal="100" zoomScaleSheetLayoutView="130" workbookViewId="0">
      <selection activeCell="E9" sqref="E9"/>
    </sheetView>
  </sheetViews>
  <sheetFormatPr baseColWidth="10" defaultColWidth="11.44140625" defaultRowHeight="16.2" x14ac:dyDescent="0.25"/>
  <cols>
    <col min="1" max="1" width="22.88671875" style="57" customWidth="1"/>
    <col min="2" max="2" width="14.109375" style="57" customWidth="1"/>
    <col min="3" max="3" width="14.44140625" style="57" customWidth="1"/>
    <col min="4" max="4" width="16.109375" style="57" customWidth="1"/>
    <col min="5" max="5" width="17.109375" style="57" customWidth="1"/>
    <col min="6" max="7" width="11.44140625" style="57"/>
    <col min="8" max="8" width="9.109375" style="57" customWidth="1"/>
    <col min="9" max="16384" width="11.44140625" style="57"/>
  </cols>
  <sheetData>
    <row r="1" spans="1:11" s="56" customFormat="1" ht="15.75" customHeight="1" x14ac:dyDescent="0.25">
      <c r="A1" s="294" t="s">
        <v>141</v>
      </c>
      <c r="B1" s="294"/>
      <c r="C1" s="294"/>
      <c r="D1" s="294"/>
      <c r="E1" s="294"/>
      <c r="G1" s="57"/>
      <c r="H1" s="57"/>
      <c r="I1" s="57"/>
      <c r="J1" s="57"/>
    </row>
    <row r="2" spans="1:11" ht="15" customHeight="1" x14ac:dyDescent="0.4">
      <c r="A2" s="214" t="s">
        <v>82</v>
      </c>
      <c r="B2" s="214"/>
      <c r="C2" s="215"/>
      <c r="D2" s="215"/>
      <c r="E2" s="216"/>
      <c r="I2" s="58"/>
    </row>
    <row r="3" spans="1:11" ht="15.75" customHeight="1" x14ac:dyDescent="0.25">
      <c r="A3" s="295" t="s">
        <v>35</v>
      </c>
      <c r="B3" s="295"/>
      <c r="C3" s="295"/>
      <c r="D3" s="295"/>
      <c r="E3" s="295"/>
      <c r="F3" s="59"/>
      <c r="I3" s="60"/>
    </row>
    <row r="4" spans="1:11" ht="15" customHeight="1" x14ac:dyDescent="0.25">
      <c r="A4" s="298" t="s">
        <v>332</v>
      </c>
      <c r="B4" s="295"/>
      <c r="C4" s="295"/>
      <c r="D4" s="295"/>
      <c r="E4" s="295"/>
      <c r="F4" s="59"/>
      <c r="I4" s="60"/>
    </row>
    <row r="5" spans="1:11" ht="13.5" customHeight="1" x14ac:dyDescent="0.25">
      <c r="A5" s="296"/>
      <c r="B5" s="297"/>
      <c r="C5" s="297"/>
      <c r="D5" s="297"/>
      <c r="E5" s="297"/>
      <c r="F5" s="61"/>
      <c r="I5" s="60"/>
    </row>
    <row r="6" spans="1:11" ht="18" customHeight="1" x14ac:dyDescent="0.25">
      <c r="A6" s="287" t="s">
        <v>27</v>
      </c>
      <c r="B6" s="291" t="s">
        <v>34</v>
      </c>
      <c r="C6" s="291"/>
      <c r="D6" s="291"/>
      <c r="E6" s="292" t="s">
        <v>0</v>
      </c>
      <c r="I6" s="60"/>
    </row>
    <row r="7" spans="1:11" ht="27.75" customHeight="1" x14ac:dyDescent="0.25">
      <c r="A7" s="287"/>
      <c r="B7" s="77" t="s">
        <v>30</v>
      </c>
      <c r="C7" s="77" t="s">
        <v>29</v>
      </c>
      <c r="D7" s="77" t="s">
        <v>31</v>
      </c>
      <c r="E7" s="292"/>
      <c r="I7" s="60"/>
    </row>
    <row r="8" spans="1:11" ht="6" customHeight="1" x14ac:dyDescent="0.25">
      <c r="A8" s="64"/>
      <c r="B8" s="183"/>
      <c r="C8" s="183"/>
      <c r="D8" s="183"/>
      <c r="E8" s="184"/>
      <c r="K8" s="58"/>
    </row>
    <row r="9" spans="1:11" ht="11.25" customHeight="1" x14ac:dyDescent="0.25">
      <c r="A9" s="64" t="s">
        <v>99</v>
      </c>
      <c r="B9" s="183">
        <v>0</v>
      </c>
      <c r="C9" s="183">
        <v>16</v>
      </c>
      <c r="D9" s="183">
        <v>0</v>
      </c>
      <c r="E9" s="184">
        <f>SUM(B9:D9)</f>
        <v>16</v>
      </c>
      <c r="I9" s="60"/>
    </row>
    <row r="10" spans="1:11" ht="11.25" customHeight="1" x14ac:dyDescent="0.25">
      <c r="A10" s="64" t="s">
        <v>3</v>
      </c>
      <c r="B10" s="183">
        <v>4</v>
      </c>
      <c r="C10" s="183">
        <v>1350</v>
      </c>
      <c r="D10" s="183">
        <v>1</v>
      </c>
      <c r="E10" s="184">
        <f>SUM(B10:D10)</f>
        <v>1355</v>
      </c>
      <c r="I10" s="60"/>
    </row>
    <row r="11" spans="1:11" ht="11.25" customHeight="1" x14ac:dyDescent="0.25">
      <c r="A11" s="64" t="s">
        <v>83</v>
      </c>
      <c r="B11" s="183">
        <v>0</v>
      </c>
      <c r="C11" s="183">
        <v>5</v>
      </c>
      <c r="D11" s="183">
        <v>0</v>
      </c>
      <c r="E11" s="184">
        <f t="shared" ref="E11:E16" si="0">SUM(B11:D11)</f>
        <v>5</v>
      </c>
    </row>
    <row r="12" spans="1:11" ht="11.25" customHeight="1" x14ac:dyDescent="0.25">
      <c r="A12" s="64" t="s">
        <v>163</v>
      </c>
      <c r="B12" s="183">
        <v>0</v>
      </c>
      <c r="C12" s="183">
        <v>11</v>
      </c>
      <c r="D12" s="183">
        <v>0</v>
      </c>
      <c r="E12" s="184">
        <f t="shared" si="0"/>
        <v>11</v>
      </c>
    </row>
    <row r="13" spans="1:11" ht="11.25" customHeight="1" x14ac:dyDescent="0.25">
      <c r="A13" s="64" t="s">
        <v>84</v>
      </c>
      <c r="B13" s="183">
        <v>1</v>
      </c>
      <c r="C13" s="183">
        <v>164</v>
      </c>
      <c r="D13" s="183">
        <v>0</v>
      </c>
      <c r="E13" s="184">
        <f t="shared" si="0"/>
        <v>165</v>
      </c>
      <c r="I13" s="58"/>
      <c r="J13" s="58"/>
    </row>
    <row r="14" spans="1:11" ht="11.25" customHeight="1" x14ac:dyDescent="0.25">
      <c r="A14" s="64" t="s">
        <v>4</v>
      </c>
      <c r="B14" s="183">
        <v>7</v>
      </c>
      <c r="C14" s="183">
        <v>1147</v>
      </c>
      <c r="D14" s="183">
        <v>4</v>
      </c>
      <c r="E14" s="184">
        <f t="shared" si="0"/>
        <v>1158</v>
      </c>
    </row>
    <row r="15" spans="1:11" ht="11.25" customHeight="1" x14ac:dyDescent="0.25">
      <c r="A15" s="64" t="s">
        <v>1</v>
      </c>
      <c r="B15" s="183">
        <v>1</v>
      </c>
      <c r="C15" s="183">
        <v>825</v>
      </c>
      <c r="D15" s="183">
        <v>2</v>
      </c>
      <c r="E15" s="184">
        <f t="shared" si="0"/>
        <v>828</v>
      </c>
    </row>
    <row r="16" spans="1:11" ht="11.25" customHeight="1" x14ac:dyDescent="0.25">
      <c r="A16" s="64" t="s">
        <v>85</v>
      </c>
      <c r="B16" s="183">
        <v>2</v>
      </c>
      <c r="C16" s="183">
        <v>78</v>
      </c>
      <c r="D16" s="183">
        <v>0</v>
      </c>
      <c r="E16" s="184">
        <f t="shared" si="0"/>
        <v>80</v>
      </c>
    </row>
    <row r="17" spans="1:11" ht="11.25" customHeight="1" x14ac:dyDescent="0.25">
      <c r="A17" s="64" t="s">
        <v>164</v>
      </c>
      <c r="B17" s="183">
        <v>2</v>
      </c>
      <c r="C17" s="183">
        <v>124</v>
      </c>
      <c r="D17" s="183">
        <v>1</v>
      </c>
      <c r="E17" s="184">
        <f>SUM(B17:D17)</f>
        <v>127</v>
      </c>
      <c r="H17" s="58"/>
    </row>
    <row r="18" spans="1:11" ht="11.25" customHeight="1" x14ac:dyDescent="0.25">
      <c r="A18" s="64" t="s">
        <v>280</v>
      </c>
      <c r="B18" s="183">
        <v>1</v>
      </c>
      <c r="C18" s="183">
        <v>2</v>
      </c>
      <c r="D18" s="183">
        <v>0</v>
      </c>
      <c r="E18" s="184">
        <f>SUM(B18:D18)</f>
        <v>3</v>
      </c>
    </row>
    <row r="19" spans="1:11" ht="6" customHeight="1" x14ac:dyDescent="0.25">
      <c r="A19" s="64"/>
      <c r="B19" s="183"/>
      <c r="C19" s="183"/>
      <c r="D19" s="183"/>
      <c r="E19" s="184"/>
      <c r="K19" s="58"/>
    </row>
    <row r="20" spans="1:11" s="58" customFormat="1" ht="18" customHeight="1" x14ac:dyDescent="0.25">
      <c r="A20" s="54" t="s">
        <v>0</v>
      </c>
      <c r="B20" s="185">
        <f>SUM(B9:B18)</f>
        <v>18</v>
      </c>
      <c r="C20" s="185">
        <f>SUM(C9:C18)</f>
        <v>3722</v>
      </c>
      <c r="D20" s="185">
        <f>SUM(D9:D18)</f>
        <v>8</v>
      </c>
      <c r="E20" s="185">
        <f>SUM(B20:D20)</f>
        <v>3748</v>
      </c>
      <c r="G20" s="57"/>
      <c r="H20" s="57"/>
      <c r="I20" s="57"/>
      <c r="J20" s="57"/>
      <c r="K20" s="57"/>
    </row>
    <row r="21" spans="1:11" x14ac:dyDescent="0.25">
      <c r="B21" s="62"/>
      <c r="D21" s="62"/>
    </row>
    <row r="24" spans="1:11" x14ac:dyDescent="0.25">
      <c r="G24" s="58"/>
      <c r="H24" s="58"/>
    </row>
    <row r="27" spans="1:11" ht="20.100000000000001" customHeight="1" x14ac:dyDescent="0.25"/>
    <row r="28" spans="1:11" ht="20.100000000000001" customHeight="1" x14ac:dyDescent="0.25"/>
    <row r="29" spans="1:11" ht="20.100000000000001" customHeight="1" x14ac:dyDescent="0.25"/>
    <row r="30" spans="1:11" ht="20.100000000000001" customHeight="1" x14ac:dyDescent="0.25"/>
    <row r="31" spans="1:11" ht="20.100000000000001" customHeight="1" x14ac:dyDescent="0.25"/>
    <row r="32" spans="1:11" ht="20.100000000000001" customHeight="1" x14ac:dyDescent="0.25"/>
    <row r="33" spans="1:1" ht="20.100000000000001" customHeight="1" x14ac:dyDescent="0.25"/>
    <row r="34" spans="1:1" ht="20.100000000000001" customHeight="1" x14ac:dyDescent="0.25"/>
    <row r="35" spans="1:1" ht="10.5" customHeight="1" x14ac:dyDescent="0.25"/>
    <row r="36" spans="1:1" x14ac:dyDescent="0.25">
      <c r="A36" s="48" t="s">
        <v>271</v>
      </c>
    </row>
    <row r="37" spans="1:1" ht="14.25" customHeight="1" x14ac:dyDescent="0.25">
      <c r="A37" s="48" t="s">
        <v>243</v>
      </c>
    </row>
    <row r="38" spans="1:1" ht="11.25" customHeight="1" x14ac:dyDescent="0.25"/>
    <row r="67" spans="12:12" x14ac:dyDescent="0.25">
      <c r="L67" s="58"/>
    </row>
  </sheetData>
  <sortState xmlns:xlrd2="http://schemas.microsoft.com/office/spreadsheetml/2017/richdata2" ref="I15:J22">
    <sortCondition descending="1" ref="J15:J22"/>
  </sortState>
  <mergeCells count="7">
    <mergeCell ref="A1:E1"/>
    <mergeCell ref="B6:D6"/>
    <mergeCell ref="A6:A7"/>
    <mergeCell ref="A3:E3"/>
    <mergeCell ref="A5:E5"/>
    <mergeCell ref="E6:E7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DE23B-3C8C-4438-BC06-653DC786E6E5}">
  <sheetPr>
    <tabColor rgb="FFFF0000"/>
  </sheetPr>
  <dimension ref="A1:F33"/>
  <sheetViews>
    <sheetView showGridLines="0" topLeftCell="A22" zoomScaleNormal="100" zoomScaleSheetLayoutView="130" workbookViewId="0">
      <selection activeCell="D16" sqref="D16"/>
    </sheetView>
  </sheetViews>
  <sheetFormatPr baseColWidth="10" defaultColWidth="11.44140625" defaultRowHeight="35.25" customHeight="1" x14ac:dyDescent="0.25"/>
  <cols>
    <col min="1" max="1" width="37.109375" style="70" customWidth="1"/>
    <col min="2" max="4" width="19.44140625" style="65" customWidth="1"/>
    <col min="5" max="16384" width="11.44140625" style="65"/>
  </cols>
  <sheetData>
    <row r="1" spans="1:4" ht="16.2" x14ac:dyDescent="0.25">
      <c r="A1" s="281" t="s">
        <v>135</v>
      </c>
      <c r="B1" s="281"/>
      <c r="C1" s="281"/>
      <c r="D1" s="281"/>
    </row>
    <row r="2" spans="1:4" ht="16.2" x14ac:dyDescent="0.25">
      <c r="A2" s="208" t="s">
        <v>82</v>
      </c>
      <c r="B2" s="217"/>
      <c r="C2" s="217"/>
      <c r="D2" s="217"/>
    </row>
    <row r="3" spans="1:4" s="68" customFormat="1" ht="32.25" customHeight="1" x14ac:dyDescent="0.25">
      <c r="A3" s="282" t="s">
        <v>236</v>
      </c>
      <c r="B3" s="282"/>
      <c r="C3" s="282"/>
      <c r="D3" s="282"/>
    </row>
    <row r="4" spans="1:4" s="68" customFormat="1" ht="18.600000000000001" x14ac:dyDescent="0.25">
      <c r="A4" s="285" t="s">
        <v>332</v>
      </c>
      <c r="B4" s="282"/>
      <c r="C4" s="282"/>
      <c r="D4" s="282"/>
    </row>
    <row r="5" spans="1:4" s="68" customFormat="1" ht="5.25" customHeight="1" x14ac:dyDescent="0.25">
      <c r="A5" s="296"/>
      <c r="B5" s="296"/>
      <c r="C5" s="296"/>
      <c r="D5" s="296"/>
    </row>
    <row r="6" spans="1:4" s="66" customFormat="1" ht="23.25" customHeight="1" x14ac:dyDescent="0.25">
      <c r="A6" s="299" t="s">
        <v>247</v>
      </c>
      <c r="B6" s="300" t="s">
        <v>81</v>
      </c>
      <c r="C6" s="301"/>
      <c r="D6" s="299" t="s">
        <v>0</v>
      </c>
    </row>
    <row r="7" spans="1:4" s="66" customFormat="1" ht="23.25" customHeight="1" x14ac:dyDescent="0.25">
      <c r="A7" s="299"/>
      <c r="B7" s="78" t="s">
        <v>79</v>
      </c>
      <c r="C7" s="224" t="s">
        <v>80</v>
      </c>
      <c r="D7" s="299"/>
    </row>
    <row r="8" spans="1:4" s="67" customFormat="1" ht="23.25" customHeight="1" x14ac:dyDescent="0.25">
      <c r="A8" s="71" t="s">
        <v>233</v>
      </c>
      <c r="B8" s="187">
        <v>2292</v>
      </c>
      <c r="C8" s="187">
        <v>676</v>
      </c>
      <c r="D8" s="188">
        <f>SUM(B8:C8)</f>
        <v>2968</v>
      </c>
    </row>
    <row r="9" spans="1:4" s="67" customFormat="1" ht="23.25" customHeight="1" x14ac:dyDescent="0.25">
      <c r="A9" s="71" t="s">
        <v>235</v>
      </c>
      <c r="B9" s="187">
        <v>294</v>
      </c>
      <c r="C9" s="187">
        <v>127</v>
      </c>
      <c r="D9" s="188">
        <f t="shared" ref="D9:D10" si="0">SUM(B9:C9)</f>
        <v>421</v>
      </c>
    </row>
    <row r="10" spans="1:4" s="67" customFormat="1" ht="23.25" customHeight="1" x14ac:dyDescent="0.25">
      <c r="A10" s="71" t="s">
        <v>234</v>
      </c>
      <c r="B10" s="187">
        <v>253</v>
      </c>
      <c r="C10" s="187">
        <v>80</v>
      </c>
      <c r="D10" s="188">
        <f t="shared" si="0"/>
        <v>333</v>
      </c>
    </row>
    <row r="11" spans="1:4" s="67" customFormat="1" ht="23.25" customHeight="1" x14ac:dyDescent="0.25">
      <c r="A11" s="140" t="s">
        <v>0</v>
      </c>
      <c r="B11" s="189">
        <f>SUM(B8:B10)</f>
        <v>2839</v>
      </c>
      <c r="C11" s="189">
        <f>SUM(C8:C10)</f>
        <v>883</v>
      </c>
      <c r="D11" s="190">
        <f>SUM(D8:D10)</f>
        <v>3722</v>
      </c>
    </row>
    <row r="12" spans="1:4" ht="13.5" customHeight="1" x14ac:dyDescent="0.25">
      <c r="A12" s="48" t="s">
        <v>271</v>
      </c>
    </row>
    <row r="13" spans="1:4" ht="16.2" x14ac:dyDescent="0.25">
      <c r="A13" s="48" t="s">
        <v>243</v>
      </c>
    </row>
    <row r="14" spans="1:4" ht="16.2" x14ac:dyDescent="0.25">
      <c r="A14" s="48" t="s">
        <v>274</v>
      </c>
    </row>
    <row r="15" spans="1:4" ht="18.75" customHeight="1" x14ac:dyDescent="0.25"/>
    <row r="16" spans="1:4" ht="32.25" customHeight="1" x14ac:dyDescent="0.25">
      <c r="A16" s="69"/>
      <c r="B16" s="70"/>
    </row>
    <row r="17" spans="6:6" ht="18.600000000000001" x14ac:dyDescent="0.25"/>
    <row r="18" spans="6:6" ht="13.5" customHeight="1" x14ac:dyDescent="0.25"/>
    <row r="32" spans="6:6" ht="35.25" customHeight="1" x14ac:dyDescent="0.25">
      <c r="F32" s="68"/>
    </row>
    <row r="33" spans="6:6" ht="35.25" customHeight="1" x14ac:dyDescent="0.25">
      <c r="F33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R59"/>
  <sheetViews>
    <sheetView showGridLines="0" topLeftCell="A43" zoomScale="80" zoomScaleNormal="80" zoomScaleSheetLayoutView="90" workbookViewId="0">
      <selection activeCell="G54" sqref="G54:Q54"/>
    </sheetView>
  </sheetViews>
  <sheetFormatPr baseColWidth="10" defaultColWidth="11.44140625" defaultRowHeight="16.2" x14ac:dyDescent="0.4"/>
  <cols>
    <col min="1" max="1" width="23.109375" style="74" customWidth="1"/>
    <col min="2" max="3" width="7.6640625" style="57" bestFit="1" customWidth="1"/>
    <col min="4" max="5" width="8.6640625" style="57" bestFit="1" customWidth="1"/>
    <col min="6" max="6" width="6.6640625" style="57" bestFit="1" customWidth="1"/>
    <col min="7" max="10" width="8.6640625" style="57" bestFit="1" customWidth="1"/>
    <col min="11" max="11" width="6.6640625" style="57" bestFit="1" customWidth="1"/>
    <col min="12" max="12" width="8.6640625" style="57" bestFit="1" customWidth="1"/>
    <col min="13" max="13" width="7.6640625" style="57" bestFit="1" customWidth="1"/>
    <col min="14" max="14" width="6.6640625" style="57" bestFit="1" customWidth="1"/>
    <col min="15" max="16" width="8.6640625" style="57" bestFit="1" customWidth="1"/>
    <col min="17" max="17" width="9.6640625" style="57" bestFit="1" customWidth="1"/>
    <col min="18" max="18" width="3" style="57" customWidth="1"/>
    <col min="19" max="19" width="5.6640625" style="57" customWidth="1"/>
    <col min="20" max="16384" width="11.44140625" style="57"/>
  </cols>
  <sheetData>
    <row r="1" spans="1:17" x14ac:dyDescent="0.25">
      <c r="A1" s="294" t="s">
        <v>136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</row>
    <row r="2" spans="1:17" x14ac:dyDescent="0.4">
      <c r="A2" s="218" t="s">
        <v>82</v>
      </c>
      <c r="B2" s="215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</row>
    <row r="3" spans="1:17" x14ac:dyDescent="0.4">
      <c r="A3" s="218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6"/>
    </row>
    <row r="4" spans="1:17" x14ac:dyDescent="0.25">
      <c r="A4" s="295" t="s">
        <v>199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</row>
    <row r="5" spans="1:17" x14ac:dyDescent="0.25">
      <c r="A5" s="298" t="s">
        <v>333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</row>
    <row r="6" spans="1:17" ht="15.75" customHeight="1" x14ac:dyDescent="0.25">
      <c r="A6" s="305" t="s">
        <v>198</v>
      </c>
      <c r="B6" s="306" t="s">
        <v>51</v>
      </c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8"/>
      <c r="Q6" s="309" t="s">
        <v>0</v>
      </c>
    </row>
    <row r="7" spans="1:17" ht="12.75" customHeight="1" x14ac:dyDescent="0.25">
      <c r="A7" s="305"/>
      <c r="B7" s="79" t="s">
        <v>120</v>
      </c>
      <c r="C7" s="79" t="s">
        <v>131</v>
      </c>
      <c r="D7" s="79" t="s">
        <v>76</v>
      </c>
      <c r="E7" s="79" t="s">
        <v>75</v>
      </c>
      <c r="F7" s="79" t="s">
        <v>78</v>
      </c>
      <c r="G7" s="79" t="s">
        <v>74</v>
      </c>
      <c r="H7" s="79" t="s">
        <v>70</v>
      </c>
      <c r="I7" s="79" t="s">
        <v>129</v>
      </c>
      <c r="J7" s="79" t="s">
        <v>69</v>
      </c>
      <c r="K7" s="79" t="s">
        <v>148</v>
      </c>
      <c r="L7" s="79" t="s">
        <v>73</v>
      </c>
      <c r="M7" s="79" t="s">
        <v>130</v>
      </c>
      <c r="N7" s="79" t="s">
        <v>161</v>
      </c>
      <c r="O7" s="79" t="s">
        <v>72</v>
      </c>
      <c r="P7" s="79" t="s">
        <v>71</v>
      </c>
      <c r="Q7" s="309"/>
    </row>
    <row r="8" spans="1:17" ht="25.5" customHeight="1" x14ac:dyDescent="0.25">
      <c r="A8" s="80" t="s">
        <v>165</v>
      </c>
      <c r="B8" s="191">
        <v>3</v>
      </c>
      <c r="C8" s="191">
        <v>0</v>
      </c>
      <c r="D8" s="191">
        <v>15</v>
      </c>
      <c r="E8" s="191">
        <v>27</v>
      </c>
      <c r="F8" s="191">
        <v>0</v>
      </c>
      <c r="G8" s="191">
        <v>6</v>
      </c>
      <c r="H8" s="191">
        <v>16</v>
      </c>
      <c r="I8" s="191">
        <v>2</v>
      </c>
      <c r="J8" s="191">
        <v>5</v>
      </c>
      <c r="K8" s="191">
        <v>0</v>
      </c>
      <c r="L8" s="191">
        <v>14</v>
      </c>
      <c r="M8" s="191">
        <v>0</v>
      </c>
      <c r="N8" s="191">
        <v>0</v>
      </c>
      <c r="O8" s="191">
        <v>2</v>
      </c>
      <c r="P8" s="191">
        <v>5</v>
      </c>
      <c r="Q8" s="191">
        <f t="shared" ref="Q8:Q24" si="0">SUM(B8:P8)</f>
        <v>95</v>
      </c>
    </row>
    <row r="9" spans="1:17" ht="34.200000000000003" x14ac:dyDescent="0.25">
      <c r="A9" s="81" t="s">
        <v>166</v>
      </c>
      <c r="B9" s="192">
        <v>0</v>
      </c>
      <c r="C9" s="192">
        <v>0</v>
      </c>
      <c r="D9" s="192">
        <v>1</v>
      </c>
      <c r="E9" s="192">
        <v>2</v>
      </c>
      <c r="F9" s="192">
        <v>0</v>
      </c>
      <c r="G9" s="192">
        <v>0</v>
      </c>
      <c r="H9" s="192">
        <v>1</v>
      </c>
      <c r="I9" s="192">
        <v>1</v>
      </c>
      <c r="J9" s="192">
        <v>0</v>
      </c>
      <c r="K9" s="192">
        <v>0</v>
      </c>
      <c r="L9" s="192">
        <v>2</v>
      </c>
      <c r="M9" s="192">
        <v>0</v>
      </c>
      <c r="N9" s="192">
        <v>0</v>
      </c>
      <c r="O9" s="192">
        <v>0</v>
      </c>
      <c r="P9" s="192">
        <v>0</v>
      </c>
      <c r="Q9" s="192">
        <f t="shared" si="0"/>
        <v>7</v>
      </c>
    </row>
    <row r="10" spans="1:17" ht="21" customHeight="1" x14ac:dyDescent="0.25">
      <c r="A10" s="81" t="s">
        <v>167</v>
      </c>
      <c r="B10" s="192">
        <v>2</v>
      </c>
      <c r="C10" s="192">
        <v>0</v>
      </c>
      <c r="D10" s="192">
        <v>5</v>
      </c>
      <c r="E10" s="192">
        <v>4</v>
      </c>
      <c r="F10" s="192">
        <v>0</v>
      </c>
      <c r="G10" s="192">
        <v>0</v>
      </c>
      <c r="H10" s="192">
        <v>5</v>
      </c>
      <c r="I10" s="192">
        <v>0</v>
      </c>
      <c r="J10" s="192">
        <v>4</v>
      </c>
      <c r="K10" s="192">
        <v>0</v>
      </c>
      <c r="L10" s="192">
        <v>4</v>
      </c>
      <c r="M10" s="192">
        <v>0</v>
      </c>
      <c r="N10" s="192">
        <v>0</v>
      </c>
      <c r="O10" s="192">
        <v>0</v>
      </c>
      <c r="P10" s="192">
        <v>1</v>
      </c>
      <c r="Q10" s="192">
        <f t="shared" si="0"/>
        <v>25</v>
      </c>
    </row>
    <row r="11" spans="1:17" x14ac:dyDescent="0.25">
      <c r="A11" s="81" t="s">
        <v>168</v>
      </c>
      <c r="B11" s="192">
        <v>1</v>
      </c>
      <c r="C11" s="192">
        <v>0</v>
      </c>
      <c r="D11" s="192">
        <v>9</v>
      </c>
      <c r="E11" s="192">
        <v>21</v>
      </c>
      <c r="F11" s="192">
        <v>0</v>
      </c>
      <c r="G11" s="192">
        <v>6</v>
      </c>
      <c r="H11" s="192">
        <v>10</v>
      </c>
      <c r="I11" s="192">
        <v>1</v>
      </c>
      <c r="J11" s="192">
        <v>1</v>
      </c>
      <c r="K11" s="192">
        <v>0</v>
      </c>
      <c r="L11" s="192">
        <v>8</v>
      </c>
      <c r="M11" s="192">
        <v>0</v>
      </c>
      <c r="N11" s="192">
        <v>0</v>
      </c>
      <c r="O11" s="192">
        <v>2</v>
      </c>
      <c r="P11" s="192">
        <v>4</v>
      </c>
      <c r="Q11" s="192">
        <f t="shared" si="0"/>
        <v>63</v>
      </c>
    </row>
    <row r="12" spans="1:17" x14ac:dyDescent="0.25">
      <c r="A12" s="80" t="s">
        <v>169</v>
      </c>
      <c r="B12" s="191">
        <v>10</v>
      </c>
      <c r="C12" s="191">
        <v>1</v>
      </c>
      <c r="D12" s="191">
        <v>28</v>
      </c>
      <c r="E12" s="191">
        <v>43</v>
      </c>
      <c r="F12" s="191">
        <v>0</v>
      </c>
      <c r="G12" s="191">
        <v>42</v>
      </c>
      <c r="H12" s="191">
        <v>48</v>
      </c>
      <c r="I12" s="191">
        <v>18</v>
      </c>
      <c r="J12" s="191">
        <v>24</v>
      </c>
      <c r="K12" s="191">
        <v>0</v>
      </c>
      <c r="L12" s="191">
        <v>37</v>
      </c>
      <c r="M12" s="191">
        <v>3</v>
      </c>
      <c r="N12" s="191">
        <v>2</v>
      </c>
      <c r="O12" s="191">
        <v>6</v>
      </c>
      <c r="P12" s="191">
        <v>17</v>
      </c>
      <c r="Q12" s="191">
        <f t="shared" si="0"/>
        <v>279</v>
      </c>
    </row>
    <row r="13" spans="1:17" ht="21.75" customHeight="1" x14ac:dyDescent="0.25">
      <c r="A13" s="81" t="s">
        <v>170</v>
      </c>
      <c r="B13" s="192">
        <v>4</v>
      </c>
      <c r="C13" s="192">
        <v>0</v>
      </c>
      <c r="D13" s="192">
        <v>6</v>
      </c>
      <c r="E13" s="192">
        <v>17</v>
      </c>
      <c r="F13" s="192">
        <v>0</v>
      </c>
      <c r="G13" s="192">
        <v>16</v>
      </c>
      <c r="H13" s="192">
        <v>20</v>
      </c>
      <c r="I13" s="192">
        <v>7</v>
      </c>
      <c r="J13" s="192">
        <v>10</v>
      </c>
      <c r="K13" s="192">
        <v>0</v>
      </c>
      <c r="L13" s="192">
        <v>10</v>
      </c>
      <c r="M13" s="192">
        <v>1</v>
      </c>
      <c r="N13" s="192">
        <v>2</v>
      </c>
      <c r="O13" s="192">
        <v>1</v>
      </c>
      <c r="P13" s="192">
        <v>10</v>
      </c>
      <c r="Q13" s="192">
        <f t="shared" si="0"/>
        <v>104</v>
      </c>
    </row>
    <row r="14" spans="1:17" ht="32.25" customHeight="1" x14ac:dyDescent="0.25">
      <c r="A14" s="81" t="s">
        <v>171</v>
      </c>
      <c r="B14" s="192">
        <v>1</v>
      </c>
      <c r="C14" s="192">
        <v>0</v>
      </c>
      <c r="D14" s="192">
        <v>9</v>
      </c>
      <c r="E14" s="192">
        <v>0</v>
      </c>
      <c r="F14" s="192">
        <v>0</v>
      </c>
      <c r="G14" s="192">
        <v>4</v>
      </c>
      <c r="H14" s="192">
        <v>1</v>
      </c>
      <c r="I14" s="192">
        <v>0</v>
      </c>
      <c r="J14" s="192">
        <v>0</v>
      </c>
      <c r="K14" s="192">
        <v>0</v>
      </c>
      <c r="L14" s="192">
        <v>1</v>
      </c>
      <c r="M14" s="192">
        <v>1</v>
      </c>
      <c r="N14" s="192">
        <v>0</v>
      </c>
      <c r="O14" s="192">
        <v>0</v>
      </c>
      <c r="P14" s="192">
        <v>0</v>
      </c>
      <c r="Q14" s="192">
        <f t="shared" si="0"/>
        <v>17</v>
      </c>
    </row>
    <row r="15" spans="1:17" ht="45.6" x14ac:dyDescent="0.25">
      <c r="A15" s="81" t="s">
        <v>172</v>
      </c>
      <c r="B15" s="192">
        <v>0</v>
      </c>
      <c r="C15" s="192">
        <v>0</v>
      </c>
      <c r="D15" s="192">
        <v>2</v>
      </c>
      <c r="E15" s="192">
        <v>2</v>
      </c>
      <c r="F15" s="192">
        <v>0</v>
      </c>
      <c r="G15" s="192">
        <v>4</v>
      </c>
      <c r="H15" s="192">
        <v>1</v>
      </c>
      <c r="I15" s="192">
        <v>0</v>
      </c>
      <c r="J15" s="192">
        <v>2</v>
      </c>
      <c r="K15" s="192">
        <v>0</v>
      </c>
      <c r="L15" s="192">
        <v>1</v>
      </c>
      <c r="M15" s="192">
        <v>0</v>
      </c>
      <c r="N15" s="192">
        <v>0</v>
      </c>
      <c r="O15" s="192">
        <v>0</v>
      </c>
      <c r="P15" s="192">
        <v>2</v>
      </c>
      <c r="Q15" s="192">
        <f t="shared" si="0"/>
        <v>14</v>
      </c>
    </row>
    <row r="16" spans="1:17" x14ac:dyDescent="0.25">
      <c r="A16" s="81" t="s">
        <v>173</v>
      </c>
      <c r="B16" s="192">
        <v>5</v>
      </c>
      <c r="C16" s="192">
        <v>1</v>
      </c>
      <c r="D16" s="192">
        <v>11</v>
      </c>
      <c r="E16" s="192">
        <v>24</v>
      </c>
      <c r="F16" s="192">
        <v>0</v>
      </c>
      <c r="G16" s="192">
        <v>18</v>
      </c>
      <c r="H16" s="192">
        <v>26</v>
      </c>
      <c r="I16" s="192">
        <v>11</v>
      </c>
      <c r="J16" s="192">
        <v>12</v>
      </c>
      <c r="K16" s="192">
        <v>0</v>
      </c>
      <c r="L16" s="192">
        <v>25</v>
      </c>
      <c r="M16" s="192">
        <v>1</v>
      </c>
      <c r="N16" s="192">
        <v>0</v>
      </c>
      <c r="O16" s="192">
        <v>5</v>
      </c>
      <c r="P16" s="192">
        <v>5</v>
      </c>
      <c r="Q16" s="192">
        <f t="shared" si="0"/>
        <v>144</v>
      </c>
    </row>
    <row r="17" spans="1:17" x14ac:dyDescent="0.25">
      <c r="A17" s="80" t="s">
        <v>174</v>
      </c>
      <c r="B17" s="191">
        <v>24</v>
      </c>
      <c r="C17" s="191">
        <v>7</v>
      </c>
      <c r="D17" s="191">
        <v>24</v>
      </c>
      <c r="E17" s="191">
        <v>80</v>
      </c>
      <c r="F17" s="191">
        <v>0</v>
      </c>
      <c r="G17" s="191">
        <v>46</v>
      </c>
      <c r="H17" s="191">
        <v>75</v>
      </c>
      <c r="I17" s="191">
        <v>45</v>
      </c>
      <c r="J17" s="191">
        <v>82</v>
      </c>
      <c r="K17" s="191">
        <v>1</v>
      </c>
      <c r="L17" s="191">
        <v>117</v>
      </c>
      <c r="M17" s="191">
        <v>54</v>
      </c>
      <c r="N17" s="191">
        <v>4</v>
      </c>
      <c r="O17" s="191">
        <v>29</v>
      </c>
      <c r="P17" s="191">
        <v>47</v>
      </c>
      <c r="Q17" s="191">
        <f t="shared" si="0"/>
        <v>635</v>
      </c>
    </row>
    <row r="18" spans="1:17" ht="102.6" x14ac:dyDescent="0.25">
      <c r="A18" s="81" t="s">
        <v>175</v>
      </c>
      <c r="B18" s="192">
        <v>7</v>
      </c>
      <c r="C18" s="192">
        <v>3</v>
      </c>
      <c r="D18" s="192">
        <v>6</v>
      </c>
      <c r="E18" s="192">
        <v>30</v>
      </c>
      <c r="F18" s="192">
        <v>0</v>
      </c>
      <c r="G18" s="192">
        <v>25</v>
      </c>
      <c r="H18" s="192">
        <v>28</v>
      </c>
      <c r="I18" s="192">
        <v>8</v>
      </c>
      <c r="J18" s="192">
        <v>40</v>
      </c>
      <c r="K18" s="192">
        <v>0</v>
      </c>
      <c r="L18" s="192">
        <v>47</v>
      </c>
      <c r="M18" s="192">
        <v>10</v>
      </c>
      <c r="N18" s="192">
        <v>2</v>
      </c>
      <c r="O18" s="192">
        <v>4</v>
      </c>
      <c r="P18" s="192">
        <v>19</v>
      </c>
      <c r="Q18" s="192">
        <f t="shared" si="0"/>
        <v>229</v>
      </c>
    </row>
    <row r="19" spans="1:17" ht="21" customHeight="1" x14ac:dyDescent="0.25">
      <c r="A19" s="81" t="s">
        <v>176</v>
      </c>
      <c r="B19" s="192">
        <v>17</v>
      </c>
      <c r="C19" s="192">
        <v>4</v>
      </c>
      <c r="D19" s="192">
        <v>18</v>
      </c>
      <c r="E19" s="192">
        <v>50</v>
      </c>
      <c r="F19" s="192">
        <v>0</v>
      </c>
      <c r="G19" s="192">
        <v>21</v>
      </c>
      <c r="H19" s="192">
        <v>47</v>
      </c>
      <c r="I19" s="192">
        <v>37</v>
      </c>
      <c r="J19" s="192">
        <v>42</v>
      </c>
      <c r="K19" s="192">
        <v>1</v>
      </c>
      <c r="L19" s="192">
        <v>70</v>
      </c>
      <c r="M19" s="192">
        <v>44</v>
      </c>
      <c r="N19" s="192">
        <v>2</v>
      </c>
      <c r="O19" s="192">
        <v>25</v>
      </c>
      <c r="P19" s="192">
        <v>28</v>
      </c>
      <c r="Q19" s="192">
        <f t="shared" si="0"/>
        <v>406</v>
      </c>
    </row>
    <row r="20" spans="1:17" ht="20.25" customHeight="1" x14ac:dyDescent="0.25">
      <c r="A20" s="80" t="s">
        <v>177</v>
      </c>
      <c r="B20" s="191">
        <v>0</v>
      </c>
      <c r="C20" s="191">
        <v>0</v>
      </c>
      <c r="D20" s="191">
        <v>1</v>
      </c>
      <c r="E20" s="191">
        <v>3</v>
      </c>
      <c r="F20" s="191">
        <v>0</v>
      </c>
      <c r="G20" s="191">
        <v>0</v>
      </c>
      <c r="H20" s="191">
        <v>0</v>
      </c>
      <c r="I20" s="191">
        <v>1</v>
      </c>
      <c r="J20" s="191">
        <v>2</v>
      </c>
      <c r="K20" s="191">
        <v>0</v>
      </c>
      <c r="L20" s="191">
        <v>0</v>
      </c>
      <c r="M20" s="191">
        <v>0</v>
      </c>
      <c r="N20" s="191">
        <v>0</v>
      </c>
      <c r="O20" s="191">
        <v>2</v>
      </c>
      <c r="P20" s="191">
        <v>1</v>
      </c>
      <c r="Q20" s="191">
        <f t="shared" si="0"/>
        <v>10</v>
      </c>
    </row>
    <row r="21" spans="1:17" ht="20.25" customHeight="1" x14ac:dyDescent="0.25">
      <c r="A21" s="81" t="s">
        <v>178</v>
      </c>
      <c r="B21" s="192">
        <v>0</v>
      </c>
      <c r="C21" s="192">
        <v>0</v>
      </c>
      <c r="D21" s="192">
        <v>0</v>
      </c>
      <c r="E21" s="192">
        <v>2</v>
      </c>
      <c r="F21" s="192">
        <v>0</v>
      </c>
      <c r="G21" s="192">
        <v>0</v>
      </c>
      <c r="H21" s="192">
        <v>0</v>
      </c>
      <c r="I21" s="192">
        <v>0</v>
      </c>
      <c r="J21" s="192">
        <v>1</v>
      </c>
      <c r="K21" s="192">
        <v>0</v>
      </c>
      <c r="L21" s="192">
        <v>0</v>
      </c>
      <c r="M21" s="192">
        <v>0</v>
      </c>
      <c r="N21" s="192">
        <v>0</v>
      </c>
      <c r="O21" s="192">
        <v>1</v>
      </c>
      <c r="P21" s="192">
        <v>1</v>
      </c>
      <c r="Q21" s="192">
        <f t="shared" si="0"/>
        <v>5</v>
      </c>
    </row>
    <row r="22" spans="1:17" ht="20.25" customHeight="1" x14ac:dyDescent="0.25">
      <c r="A22" s="81" t="s">
        <v>179</v>
      </c>
      <c r="B22" s="192">
        <v>0</v>
      </c>
      <c r="C22" s="192">
        <v>0</v>
      </c>
      <c r="D22" s="192">
        <v>1</v>
      </c>
      <c r="E22" s="192">
        <v>1</v>
      </c>
      <c r="F22" s="192">
        <v>0</v>
      </c>
      <c r="G22" s="192">
        <v>0</v>
      </c>
      <c r="H22" s="192">
        <v>0</v>
      </c>
      <c r="I22" s="192">
        <v>1</v>
      </c>
      <c r="J22" s="192">
        <v>1</v>
      </c>
      <c r="K22" s="192">
        <v>0</v>
      </c>
      <c r="L22" s="192">
        <v>0</v>
      </c>
      <c r="M22" s="192">
        <v>0</v>
      </c>
      <c r="N22" s="192">
        <v>0</v>
      </c>
      <c r="O22" s="192">
        <v>1</v>
      </c>
      <c r="P22" s="192">
        <v>0</v>
      </c>
      <c r="Q22" s="192">
        <f t="shared" si="0"/>
        <v>5</v>
      </c>
    </row>
    <row r="23" spans="1:17" ht="20.25" customHeight="1" x14ac:dyDescent="0.25">
      <c r="A23" s="80" t="s">
        <v>180</v>
      </c>
      <c r="B23" s="191">
        <v>5</v>
      </c>
      <c r="C23" s="191">
        <v>1</v>
      </c>
      <c r="D23" s="191">
        <v>17</v>
      </c>
      <c r="E23" s="191">
        <v>74</v>
      </c>
      <c r="F23" s="191">
        <v>2</v>
      </c>
      <c r="G23" s="191">
        <v>34</v>
      </c>
      <c r="H23" s="191">
        <v>58</v>
      </c>
      <c r="I23" s="191">
        <v>18</v>
      </c>
      <c r="J23" s="191">
        <v>31</v>
      </c>
      <c r="K23" s="191">
        <v>0</v>
      </c>
      <c r="L23" s="191">
        <v>81</v>
      </c>
      <c r="M23" s="191">
        <v>21</v>
      </c>
      <c r="N23" s="191">
        <v>1</v>
      </c>
      <c r="O23" s="191">
        <v>13</v>
      </c>
      <c r="P23" s="191">
        <v>27</v>
      </c>
      <c r="Q23" s="191">
        <f t="shared" si="0"/>
        <v>383</v>
      </c>
    </row>
    <row r="24" spans="1:17" ht="28.5" customHeight="1" x14ac:dyDescent="0.25">
      <c r="A24" s="81" t="s">
        <v>181</v>
      </c>
      <c r="B24" s="192">
        <v>0</v>
      </c>
      <c r="C24" s="192">
        <v>0</v>
      </c>
      <c r="D24" s="192">
        <v>5</v>
      </c>
      <c r="E24" s="192">
        <v>12</v>
      </c>
      <c r="F24" s="192">
        <v>0</v>
      </c>
      <c r="G24" s="192">
        <v>5</v>
      </c>
      <c r="H24" s="192">
        <v>9</v>
      </c>
      <c r="I24" s="192">
        <v>1</v>
      </c>
      <c r="J24" s="192">
        <v>3</v>
      </c>
      <c r="K24" s="192">
        <v>0</v>
      </c>
      <c r="L24" s="192">
        <v>6</v>
      </c>
      <c r="M24" s="192">
        <v>5</v>
      </c>
      <c r="N24" s="192">
        <v>0</v>
      </c>
      <c r="O24" s="192">
        <v>1</v>
      </c>
      <c r="P24" s="192">
        <v>3</v>
      </c>
      <c r="Q24" s="192">
        <f t="shared" si="0"/>
        <v>50</v>
      </c>
    </row>
    <row r="25" spans="1:17" ht="22.8" x14ac:dyDescent="0.25">
      <c r="A25" s="81" t="s">
        <v>182</v>
      </c>
      <c r="B25" s="192">
        <v>2</v>
      </c>
      <c r="C25" s="192">
        <v>1</v>
      </c>
      <c r="D25" s="192">
        <v>5</v>
      </c>
      <c r="E25" s="192">
        <v>24</v>
      </c>
      <c r="F25" s="192">
        <v>2</v>
      </c>
      <c r="G25" s="192">
        <v>14</v>
      </c>
      <c r="H25" s="192">
        <v>18</v>
      </c>
      <c r="I25" s="192">
        <v>4</v>
      </c>
      <c r="J25" s="192">
        <v>11</v>
      </c>
      <c r="K25" s="192">
        <v>0</v>
      </c>
      <c r="L25" s="192">
        <v>36</v>
      </c>
      <c r="M25" s="192">
        <v>6</v>
      </c>
      <c r="N25" s="192">
        <v>0</v>
      </c>
      <c r="O25" s="192">
        <v>2</v>
      </c>
      <c r="P25" s="192">
        <v>9</v>
      </c>
      <c r="Q25" s="192">
        <f t="shared" ref="Q25:Q42" si="1">SUM(B25:P25)</f>
        <v>134</v>
      </c>
    </row>
    <row r="26" spans="1:17" ht="22.8" x14ac:dyDescent="0.25">
      <c r="A26" s="81" t="s">
        <v>183</v>
      </c>
      <c r="B26" s="192">
        <v>0</v>
      </c>
      <c r="C26" s="192">
        <v>0</v>
      </c>
      <c r="D26" s="192">
        <v>0</v>
      </c>
      <c r="E26" s="192">
        <v>6</v>
      </c>
      <c r="F26" s="192">
        <v>0</v>
      </c>
      <c r="G26" s="192">
        <v>3</v>
      </c>
      <c r="H26" s="192">
        <v>2</v>
      </c>
      <c r="I26" s="192">
        <v>1</v>
      </c>
      <c r="J26" s="192">
        <v>2</v>
      </c>
      <c r="K26" s="192">
        <v>0</v>
      </c>
      <c r="L26" s="192">
        <v>2</v>
      </c>
      <c r="M26" s="192">
        <v>2</v>
      </c>
      <c r="N26" s="192">
        <v>1</v>
      </c>
      <c r="O26" s="192">
        <v>0</v>
      </c>
      <c r="P26" s="192">
        <v>0</v>
      </c>
      <c r="Q26" s="192">
        <f t="shared" si="1"/>
        <v>19</v>
      </c>
    </row>
    <row r="27" spans="1:17" ht="18.75" customHeight="1" x14ac:dyDescent="0.25">
      <c r="A27" s="81" t="s">
        <v>184</v>
      </c>
      <c r="B27" s="192">
        <v>3</v>
      </c>
      <c r="C27" s="192">
        <v>0</v>
      </c>
      <c r="D27" s="192">
        <v>7</v>
      </c>
      <c r="E27" s="192">
        <v>32</v>
      </c>
      <c r="F27" s="192">
        <v>0</v>
      </c>
      <c r="G27" s="192">
        <v>12</v>
      </c>
      <c r="H27" s="192">
        <v>29</v>
      </c>
      <c r="I27" s="192">
        <v>12</v>
      </c>
      <c r="J27" s="192">
        <v>15</v>
      </c>
      <c r="K27" s="192">
        <v>0</v>
      </c>
      <c r="L27" s="192">
        <v>37</v>
      </c>
      <c r="M27" s="192">
        <v>8</v>
      </c>
      <c r="N27" s="192">
        <v>0</v>
      </c>
      <c r="O27" s="192">
        <v>10</v>
      </c>
      <c r="P27" s="192">
        <v>15</v>
      </c>
      <c r="Q27" s="192">
        <f t="shared" si="1"/>
        <v>180</v>
      </c>
    </row>
    <row r="28" spans="1:17" ht="34.200000000000003" x14ac:dyDescent="0.25">
      <c r="A28" s="80" t="s">
        <v>185</v>
      </c>
      <c r="B28" s="191">
        <v>3</v>
      </c>
      <c r="C28" s="191">
        <v>1</v>
      </c>
      <c r="D28" s="191">
        <v>9</v>
      </c>
      <c r="E28" s="191">
        <v>12</v>
      </c>
      <c r="F28" s="191">
        <v>1</v>
      </c>
      <c r="G28" s="191">
        <v>2</v>
      </c>
      <c r="H28" s="191">
        <v>9</v>
      </c>
      <c r="I28" s="191">
        <v>5</v>
      </c>
      <c r="J28" s="191">
        <v>2</v>
      </c>
      <c r="K28" s="191">
        <v>0</v>
      </c>
      <c r="L28" s="191">
        <v>6</v>
      </c>
      <c r="M28" s="191">
        <v>3</v>
      </c>
      <c r="N28" s="191">
        <v>0</v>
      </c>
      <c r="O28" s="191">
        <v>3</v>
      </c>
      <c r="P28" s="191">
        <v>0</v>
      </c>
      <c r="Q28" s="191">
        <f t="shared" si="1"/>
        <v>56</v>
      </c>
    </row>
    <row r="29" spans="1:17" ht="43.2" customHeight="1" x14ac:dyDescent="0.25">
      <c r="A29" s="81" t="s">
        <v>186</v>
      </c>
      <c r="B29" s="192">
        <v>3</v>
      </c>
      <c r="C29" s="192">
        <v>0</v>
      </c>
      <c r="D29" s="192">
        <v>7</v>
      </c>
      <c r="E29" s="192">
        <v>11</v>
      </c>
      <c r="F29" s="192">
        <v>1</v>
      </c>
      <c r="G29" s="192">
        <v>1</v>
      </c>
      <c r="H29" s="192">
        <v>9</v>
      </c>
      <c r="I29" s="192">
        <v>3</v>
      </c>
      <c r="J29" s="192">
        <v>2</v>
      </c>
      <c r="K29" s="192">
        <v>0</v>
      </c>
      <c r="L29" s="192">
        <v>5</v>
      </c>
      <c r="M29" s="192">
        <v>3</v>
      </c>
      <c r="N29" s="192">
        <v>0</v>
      </c>
      <c r="O29" s="192">
        <v>3</v>
      </c>
      <c r="P29" s="192">
        <v>0</v>
      </c>
      <c r="Q29" s="192">
        <f t="shared" si="1"/>
        <v>48</v>
      </c>
    </row>
    <row r="30" spans="1:17" ht="22.2" customHeight="1" x14ac:dyDescent="0.25">
      <c r="A30" s="81" t="s">
        <v>187</v>
      </c>
      <c r="B30" s="192">
        <v>0</v>
      </c>
      <c r="C30" s="192">
        <v>0</v>
      </c>
      <c r="D30" s="192">
        <v>2</v>
      </c>
      <c r="E30" s="192">
        <v>0</v>
      </c>
      <c r="F30" s="192">
        <v>0</v>
      </c>
      <c r="G30" s="192">
        <v>0</v>
      </c>
      <c r="H30" s="192">
        <v>0</v>
      </c>
      <c r="I30" s="192">
        <v>1</v>
      </c>
      <c r="J30" s="192">
        <v>0</v>
      </c>
      <c r="K30" s="192">
        <v>0</v>
      </c>
      <c r="L30" s="192">
        <v>1</v>
      </c>
      <c r="M30" s="192">
        <v>0</v>
      </c>
      <c r="N30" s="192">
        <v>0</v>
      </c>
      <c r="O30" s="192">
        <v>0</v>
      </c>
      <c r="P30" s="192">
        <v>0</v>
      </c>
      <c r="Q30" s="192">
        <f t="shared" ref="Q30" si="2">SUM(B30:P30)</f>
        <v>4</v>
      </c>
    </row>
    <row r="31" spans="1:17" ht="23.25" customHeight="1" x14ac:dyDescent="0.25">
      <c r="A31" s="81" t="s">
        <v>316</v>
      </c>
      <c r="B31" s="192">
        <v>0</v>
      </c>
      <c r="C31" s="192">
        <v>1</v>
      </c>
      <c r="D31" s="192">
        <v>0</v>
      </c>
      <c r="E31" s="192">
        <v>1</v>
      </c>
      <c r="F31" s="192">
        <v>0</v>
      </c>
      <c r="G31" s="192">
        <v>1</v>
      </c>
      <c r="H31" s="192">
        <v>0</v>
      </c>
      <c r="I31" s="192">
        <v>1</v>
      </c>
      <c r="J31" s="192">
        <v>0</v>
      </c>
      <c r="K31" s="192">
        <v>0</v>
      </c>
      <c r="L31" s="192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f t="shared" ref="Q31" si="3">SUM(B31:P31)</f>
        <v>4</v>
      </c>
    </row>
    <row r="32" spans="1:17" ht="34.200000000000003" x14ac:dyDescent="0.25">
      <c r="A32" s="80" t="s">
        <v>188</v>
      </c>
      <c r="B32" s="191">
        <v>1</v>
      </c>
      <c r="C32" s="191">
        <v>0</v>
      </c>
      <c r="D32" s="191">
        <v>6</v>
      </c>
      <c r="E32" s="191">
        <v>10</v>
      </c>
      <c r="F32" s="191">
        <v>0</v>
      </c>
      <c r="G32" s="191">
        <v>5</v>
      </c>
      <c r="H32" s="191">
        <v>5</v>
      </c>
      <c r="I32" s="191">
        <v>38</v>
      </c>
      <c r="J32" s="191">
        <v>2</v>
      </c>
      <c r="K32" s="191">
        <v>0</v>
      </c>
      <c r="L32" s="191">
        <v>3</v>
      </c>
      <c r="M32" s="191">
        <v>1</v>
      </c>
      <c r="N32" s="191">
        <v>0</v>
      </c>
      <c r="O32" s="191">
        <v>1</v>
      </c>
      <c r="P32" s="191">
        <v>2</v>
      </c>
      <c r="Q32" s="191">
        <f t="shared" si="1"/>
        <v>74</v>
      </c>
    </row>
    <row r="33" spans="1:17" ht="23.25" customHeight="1" x14ac:dyDescent="0.25">
      <c r="A33" s="81" t="s">
        <v>189</v>
      </c>
      <c r="B33" s="192">
        <v>1</v>
      </c>
      <c r="C33" s="192">
        <v>0</v>
      </c>
      <c r="D33" s="192">
        <v>6</v>
      </c>
      <c r="E33" s="192">
        <v>8</v>
      </c>
      <c r="F33" s="192">
        <v>0</v>
      </c>
      <c r="G33" s="192">
        <v>2</v>
      </c>
      <c r="H33" s="192">
        <v>5</v>
      </c>
      <c r="I33" s="192">
        <v>22</v>
      </c>
      <c r="J33" s="192">
        <v>0</v>
      </c>
      <c r="K33" s="192">
        <v>0</v>
      </c>
      <c r="L33" s="192">
        <v>0</v>
      </c>
      <c r="M33" s="192">
        <v>1</v>
      </c>
      <c r="N33" s="192">
        <v>0</v>
      </c>
      <c r="O33" s="192">
        <v>0</v>
      </c>
      <c r="P33" s="192">
        <v>1</v>
      </c>
      <c r="Q33" s="192">
        <f t="shared" si="1"/>
        <v>46</v>
      </c>
    </row>
    <row r="34" spans="1:17" ht="23.25" customHeight="1" x14ac:dyDescent="0.25">
      <c r="A34" s="81" t="s">
        <v>288</v>
      </c>
      <c r="B34" s="192">
        <v>0</v>
      </c>
      <c r="C34" s="192">
        <v>0</v>
      </c>
      <c r="D34" s="192">
        <v>0</v>
      </c>
      <c r="E34" s="192">
        <v>0</v>
      </c>
      <c r="F34" s="192">
        <v>0</v>
      </c>
      <c r="G34" s="192">
        <v>0</v>
      </c>
      <c r="H34" s="192">
        <v>0</v>
      </c>
      <c r="I34" s="192">
        <v>0</v>
      </c>
      <c r="J34" s="192">
        <v>0</v>
      </c>
      <c r="K34" s="192">
        <v>0</v>
      </c>
      <c r="L34" s="192">
        <v>1</v>
      </c>
      <c r="M34" s="192">
        <v>0</v>
      </c>
      <c r="N34" s="192">
        <v>0</v>
      </c>
      <c r="O34" s="192">
        <v>1</v>
      </c>
      <c r="P34" s="192">
        <v>0</v>
      </c>
      <c r="Q34" s="192">
        <f t="shared" ref="Q34" si="4">SUM(B34:P34)</f>
        <v>2</v>
      </c>
    </row>
    <row r="35" spans="1:17" ht="23.25" customHeight="1" x14ac:dyDescent="0.25">
      <c r="A35" s="81" t="s">
        <v>190</v>
      </c>
      <c r="B35" s="192">
        <v>0</v>
      </c>
      <c r="C35" s="192">
        <v>0</v>
      </c>
      <c r="D35" s="192">
        <v>0</v>
      </c>
      <c r="E35" s="192">
        <v>2</v>
      </c>
      <c r="F35" s="192">
        <v>0</v>
      </c>
      <c r="G35" s="192">
        <v>3</v>
      </c>
      <c r="H35" s="192">
        <v>0</v>
      </c>
      <c r="I35" s="192">
        <v>16</v>
      </c>
      <c r="J35" s="192">
        <v>2</v>
      </c>
      <c r="K35" s="192">
        <v>0</v>
      </c>
      <c r="L35" s="192">
        <v>2</v>
      </c>
      <c r="M35" s="192">
        <v>0</v>
      </c>
      <c r="N35" s="192">
        <v>0</v>
      </c>
      <c r="O35" s="192">
        <v>0</v>
      </c>
      <c r="P35" s="192">
        <v>1</v>
      </c>
      <c r="Q35" s="192">
        <f t="shared" ref="Q35" si="5">SUM(B35:P35)</f>
        <v>26</v>
      </c>
    </row>
    <row r="36" spans="1:17" ht="44.25" customHeight="1" x14ac:dyDescent="0.25">
      <c r="A36" s="80" t="s">
        <v>192</v>
      </c>
      <c r="B36" s="191">
        <v>18</v>
      </c>
      <c r="C36" s="191">
        <v>2</v>
      </c>
      <c r="D36" s="191">
        <v>33</v>
      </c>
      <c r="E36" s="191">
        <v>41</v>
      </c>
      <c r="F36" s="191">
        <v>1</v>
      </c>
      <c r="G36" s="191">
        <v>35</v>
      </c>
      <c r="H36" s="191">
        <v>36</v>
      </c>
      <c r="I36" s="191">
        <v>16</v>
      </c>
      <c r="J36" s="191">
        <v>16</v>
      </c>
      <c r="K36" s="191">
        <v>0</v>
      </c>
      <c r="L36" s="191">
        <v>43</v>
      </c>
      <c r="M36" s="191">
        <v>9</v>
      </c>
      <c r="N36" s="191">
        <v>2</v>
      </c>
      <c r="O36" s="191">
        <v>8</v>
      </c>
      <c r="P36" s="191">
        <v>13</v>
      </c>
      <c r="Q36" s="191">
        <f t="shared" si="1"/>
        <v>273</v>
      </c>
    </row>
    <row r="37" spans="1:17" ht="22.8" x14ac:dyDescent="0.25">
      <c r="A37" s="81" t="s">
        <v>193</v>
      </c>
      <c r="B37" s="192">
        <v>13</v>
      </c>
      <c r="C37" s="192">
        <v>0</v>
      </c>
      <c r="D37" s="192">
        <v>8</v>
      </c>
      <c r="E37" s="192">
        <v>5</v>
      </c>
      <c r="F37" s="192">
        <v>0</v>
      </c>
      <c r="G37" s="192">
        <v>10</v>
      </c>
      <c r="H37" s="192">
        <v>6</v>
      </c>
      <c r="I37" s="192">
        <v>4</v>
      </c>
      <c r="J37" s="192">
        <v>4</v>
      </c>
      <c r="K37" s="192">
        <v>0</v>
      </c>
      <c r="L37" s="192">
        <v>6</v>
      </c>
      <c r="M37" s="192">
        <v>1</v>
      </c>
      <c r="N37" s="192">
        <v>1</v>
      </c>
      <c r="O37" s="192">
        <v>2</v>
      </c>
      <c r="P37" s="192">
        <v>3</v>
      </c>
      <c r="Q37" s="192">
        <f t="shared" si="1"/>
        <v>63</v>
      </c>
    </row>
    <row r="38" spans="1:17" ht="48.6" customHeight="1" x14ac:dyDescent="0.25">
      <c r="A38" s="81" t="s">
        <v>194</v>
      </c>
      <c r="B38" s="192">
        <v>1</v>
      </c>
      <c r="C38" s="192">
        <v>0</v>
      </c>
      <c r="D38" s="192">
        <v>8</v>
      </c>
      <c r="E38" s="192">
        <v>11</v>
      </c>
      <c r="F38" s="192">
        <v>1</v>
      </c>
      <c r="G38" s="192">
        <v>7</v>
      </c>
      <c r="H38" s="192">
        <v>13</v>
      </c>
      <c r="I38" s="192">
        <v>7</v>
      </c>
      <c r="J38" s="192">
        <v>3</v>
      </c>
      <c r="K38" s="192">
        <v>0</v>
      </c>
      <c r="L38" s="192">
        <v>9</v>
      </c>
      <c r="M38" s="192">
        <v>2</v>
      </c>
      <c r="N38" s="192">
        <v>0</v>
      </c>
      <c r="O38" s="192">
        <v>3</v>
      </c>
      <c r="P38" s="192">
        <v>3</v>
      </c>
      <c r="Q38" s="192">
        <f t="shared" si="1"/>
        <v>68</v>
      </c>
    </row>
    <row r="39" spans="1:17" ht="68.400000000000006" customHeight="1" x14ac:dyDescent="0.25">
      <c r="A39" s="81" t="s">
        <v>195</v>
      </c>
      <c r="B39" s="192">
        <v>2</v>
      </c>
      <c r="C39" s="192">
        <v>1</v>
      </c>
      <c r="D39" s="192">
        <v>14</v>
      </c>
      <c r="E39" s="192">
        <v>20</v>
      </c>
      <c r="F39" s="192">
        <v>0</v>
      </c>
      <c r="G39" s="192">
        <v>11</v>
      </c>
      <c r="H39" s="192">
        <v>14</v>
      </c>
      <c r="I39" s="192">
        <v>3</v>
      </c>
      <c r="J39" s="192">
        <v>5</v>
      </c>
      <c r="K39" s="192">
        <v>0</v>
      </c>
      <c r="L39" s="192">
        <v>18</v>
      </c>
      <c r="M39" s="192">
        <v>6</v>
      </c>
      <c r="N39" s="192">
        <v>1</v>
      </c>
      <c r="O39" s="192">
        <v>3</v>
      </c>
      <c r="P39" s="192">
        <v>7</v>
      </c>
      <c r="Q39" s="192">
        <f t="shared" si="1"/>
        <v>105</v>
      </c>
    </row>
    <row r="40" spans="1:17" x14ac:dyDescent="0.25">
      <c r="A40" s="81" t="s">
        <v>196</v>
      </c>
      <c r="B40" s="192">
        <v>2</v>
      </c>
      <c r="C40" s="192">
        <v>1</v>
      </c>
      <c r="D40" s="192">
        <v>3</v>
      </c>
      <c r="E40" s="192">
        <v>5</v>
      </c>
      <c r="F40" s="192">
        <v>0</v>
      </c>
      <c r="G40" s="192">
        <v>7</v>
      </c>
      <c r="H40" s="192">
        <v>3</v>
      </c>
      <c r="I40" s="192">
        <v>2</v>
      </c>
      <c r="J40" s="192">
        <v>4</v>
      </c>
      <c r="K40" s="192">
        <v>0</v>
      </c>
      <c r="L40" s="192">
        <v>10</v>
      </c>
      <c r="M40" s="192">
        <v>0</v>
      </c>
      <c r="N40" s="192">
        <v>0</v>
      </c>
      <c r="O40" s="192">
        <v>0</v>
      </c>
      <c r="P40" s="192">
        <v>0</v>
      </c>
      <c r="Q40" s="192">
        <f t="shared" si="1"/>
        <v>37</v>
      </c>
    </row>
    <row r="41" spans="1:17" ht="12" customHeight="1" x14ac:dyDescent="0.25">
      <c r="A41" s="80" t="s">
        <v>197</v>
      </c>
      <c r="B41" s="191">
        <v>4</v>
      </c>
      <c r="C41" s="191">
        <v>1</v>
      </c>
      <c r="D41" s="191">
        <v>7</v>
      </c>
      <c r="E41" s="191">
        <v>42</v>
      </c>
      <c r="F41" s="191">
        <v>0</v>
      </c>
      <c r="G41" s="191">
        <v>16</v>
      </c>
      <c r="H41" s="191">
        <v>16</v>
      </c>
      <c r="I41" s="191">
        <v>46</v>
      </c>
      <c r="J41" s="191">
        <v>9</v>
      </c>
      <c r="K41" s="191">
        <v>1</v>
      </c>
      <c r="L41" s="191">
        <v>23</v>
      </c>
      <c r="M41" s="191">
        <v>6</v>
      </c>
      <c r="N41" s="191">
        <v>1</v>
      </c>
      <c r="O41" s="191">
        <v>41</v>
      </c>
      <c r="P41" s="191">
        <v>6</v>
      </c>
      <c r="Q41" s="191">
        <f t="shared" si="1"/>
        <v>219</v>
      </c>
    </row>
    <row r="42" spans="1:17" ht="42" customHeight="1" x14ac:dyDescent="0.25">
      <c r="A42" s="80" t="s">
        <v>191</v>
      </c>
      <c r="B42" s="191">
        <v>36</v>
      </c>
      <c r="C42" s="191">
        <v>8</v>
      </c>
      <c r="D42" s="191">
        <v>39</v>
      </c>
      <c r="E42" s="191">
        <v>416</v>
      </c>
      <c r="F42" s="191">
        <v>2</v>
      </c>
      <c r="G42" s="191">
        <v>120</v>
      </c>
      <c r="H42" s="191">
        <v>218</v>
      </c>
      <c r="I42" s="191">
        <v>100</v>
      </c>
      <c r="J42" s="191">
        <v>181</v>
      </c>
      <c r="K42" s="191">
        <v>0</v>
      </c>
      <c r="L42" s="191">
        <v>327</v>
      </c>
      <c r="M42" s="191">
        <v>83</v>
      </c>
      <c r="N42" s="191">
        <v>5</v>
      </c>
      <c r="O42" s="191">
        <v>56</v>
      </c>
      <c r="P42" s="191">
        <v>107</v>
      </c>
      <c r="Q42" s="191">
        <f t="shared" si="1"/>
        <v>1698</v>
      </c>
    </row>
    <row r="43" spans="1:17" x14ac:dyDescent="0.25">
      <c r="A43" s="205" t="s">
        <v>0</v>
      </c>
      <c r="B43" s="206">
        <f t="shared" ref="B43:Q43" si="6">B42+B41+B36+B32+B28+B23+B20+B17+B12+B8</f>
        <v>104</v>
      </c>
      <c r="C43" s="206">
        <f t="shared" si="6"/>
        <v>21</v>
      </c>
      <c r="D43" s="206">
        <f t="shared" si="6"/>
        <v>179</v>
      </c>
      <c r="E43" s="206">
        <f t="shared" si="6"/>
        <v>748</v>
      </c>
      <c r="F43" s="206">
        <f t="shared" si="6"/>
        <v>6</v>
      </c>
      <c r="G43" s="206">
        <f t="shared" si="6"/>
        <v>306</v>
      </c>
      <c r="H43" s="206">
        <f t="shared" si="6"/>
        <v>481</v>
      </c>
      <c r="I43" s="206">
        <f t="shared" si="6"/>
        <v>289</v>
      </c>
      <c r="J43" s="206">
        <f t="shared" si="6"/>
        <v>354</v>
      </c>
      <c r="K43" s="206">
        <f t="shared" si="6"/>
        <v>2</v>
      </c>
      <c r="L43" s="206">
        <f t="shared" si="6"/>
        <v>651</v>
      </c>
      <c r="M43" s="206">
        <f t="shared" si="6"/>
        <v>180</v>
      </c>
      <c r="N43" s="206">
        <f t="shared" si="6"/>
        <v>15</v>
      </c>
      <c r="O43" s="206">
        <f t="shared" si="6"/>
        <v>161</v>
      </c>
      <c r="P43" s="206">
        <f t="shared" si="6"/>
        <v>225</v>
      </c>
      <c r="Q43" s="206">
        <f>Q42+Q41+Q36+Q32+Q28+Q23+Q20+Q17+Q12+Q8</f>
        <v>3722</v>
      </c>
    </row>
    <row r="44" spans="1:17" x14ac:dyDescent="0.25">
      <c r="A44" s="48" t="s">
        <v>271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6"/>
    </row>
    <row r="45" spans="1:17" x14ac:dyDescent="0.25">
      <c r="A45" s="48" t="s">
        <v>243</v>
      </c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56"/>
    </row>
    <row r="46" spans="1:17" x14ac:dyDescent="0.25">
      <c r="A46" s="48" t="s">
        <v>274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1:17" ht="29.25" customHeight="1" x14ac:dyDescent="0.25">
      <c r="A47" s="310" t="s">
        <v>276</v>
      </c>
      <c r="B47" s="310"/>
      <c r="C47" s="310"/>
      <c r="D47" s="310"/>
      <c r="E47" s="310"/>
      <c r="F47" s="310"/>
      <c r="G47" s="310"/>
      <c r="H47" s="310"/>
      <c r="I47" s="310"/>
      <c r="J47" s="310"/>
      <c r="K47" s="310"/>
      <c r="L47" s="310"/>
      <c r="M47" s="310"/>
      <c r="N47" s="310"/>
      <c r="O47" s="310"/>
      <c r="P47" s="310"/>
      <c r="Q47" s="310"/>
    </row>
    <row r="48" spans="1:17" ht="6" customHeight="1" x14ac:dyDescent="0.4">
      <c r="A48" s="72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</row>
    <row r="49" spans="1:18" ht="15.75" customHeight="1" x14ac:dyDescent="0.3">
      <c r="A49" s="311" t="s">
        <v>68</v>
      </c>
      <c r="B49" s="311"/>
      <c r="C49" s="311"/>
      <c r="D49" s="311"/>
      <c r="E49" s="311"/>
      <c r="F49" s="311"/>
      <c r="G49" s="304" t="s">
        <v>60</v>
      </c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207"/>
    </row>
    <row r="50" spans="1:18" ht="11.25" customHeight="1" x14ac:dyDescent="0.25">
      <c r="A50" s="302" t="s">
        <v>67</v>
      </c>
      <c r="B50" s="302"/>
      <c r="C50" s="302"/>
      <c r="D50" s="302"/>
      <c r="E50" s="302"/>
      <c r="F50" s="302"/>
      <c r="G50" s="304" t="s">
        <v>59</v>
      </c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207"/>
    </row>
    <row r="51" spans="1:18" ht="11.25" customHeight="1" x14ac:dyDescent="0.25">
      <c r="A51" s="302" t="s">
        <v>66</v>
      </c>
      <c r="B51" s="302"/>
      <c r="C51" s="302"/>
      <c r="D51" s="302"/>
      <c r="E51" s="302"/>
      <c r="F51" s="302"/>
      <c r="G51" s="304" t="s">
        <v>58</v>
      </c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207"/>
    </row>
    <row r="52" spans="1:18" ht="11.25" customHeight="1" x14ac:dyDescent="0.25">
      <c r="A52" s="302" t="s">
        <v>65</v>
      </c>
      <c r="B52" s="302"/>
      <c r="C52" s="302"/>
      <c r="D52" s="302"/>
      <c r="E52" s="302"/>
      <c r="F52" s="302"/>
      <c r="G52" s="304" t="s">
        <v>57</v>
      </c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207"/>
    </row>
    <row r="53" spans="1:18" ht="11.25" customHeight="1" x14ac:dyDescent="0.25">
      <c r="A53" s="302" t="s">
        <v>64</v>
      </c>
      <c r="B53" s="302"/>
      <c r="C53" s="302"/>
      <c r="D53" s="302"/>
      <c r="E53" s="302"/>
      <c r="F53" s="302"/>
      <c r="G53" s="304" t="s">
        <v>56</v>
      </c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207"/>
    </row>
    <row r="54" spans="1:18" ht="11.25" customHeight="1" x14ac:dyDescent="0.25">
      <c r="A54" s="302" t="s">
        <v>63</v>
      </c>
      <c r="B54" s="302"/>
      <c r="C54" s="302"/>
      <c r="D54" s="302"/>
      <c r="E54" s="302"/>
      <c r="F54" s="302"/>
      <c r="G54" s="304" t="s">
        <v>55</v>
      </c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207"/>
    </row>
    <row r="55" spans="1:18" ht="11.25" customHeight="1" x14ac:dyDescent="0.25">
      <c r="A55" s="303" t="s">
        <v>62</v>
      </c>
      <c r="B55" s="303"/>
      <c r="C55" s="303"/>
      <c r="D55" s="303"/>
      <c r="E55" s="303"/>
      <c r="F55" s="303"/>
      <c r="G55" s="304" t="s">
        <v>54</v>
      </c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207"/>
    </row>
    <row r="56" spans="1:18" ht="11.25" customHeight="1" x14ac:dyDescent="0.25">
      <c r="A56" s="302" t="s">
        <v>61</v>
      </c>
      <c r="B56" s="302"/>
      <c r="C56" s="302"/>
      <c r="D56" s="302"/>
      <c r="E56" s="302"/>
      <c r="F56" s="302"/>
      <c r="G56" s="304" t="s">
        <v>53</v>
      </c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207"/>
    </row>
    <row r="57" spans="1:18" ht="11.25" customHeight="1" x14ac:dyDescent="0.4">
      <c r="G57" s="304" t="s">
        <v>133</v>
      </c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207"/>
    </row>
    <row r="58" spans="1:18" x14ac:dyDescent="0.25">
      <c r="A58" s="48"/>
      <c r="B58" s="75"/>
      <c r="C58" s="75"/>
      <c r="D58" s="75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</row>
    <row r="59" spans="1:18" x14ac:dyDescent="0.25">
      <c r="A59" s="48"/>
    </row>
  </sheetData>
  <mergeCells count="24">
    <mergeCell ref="G52:Q52"/>
    <mergeCell ref="A1:Q1"/>
    <mergeCell ref="A4:Q4"/>
    <mergeCell ref="A6:A7"/>
    <mergeCell ref="B6:P6"/>
    <mergeCell ref="Q6:Q7"/>
    <mergeCell ref="A5:Q5"/>
    <mergeCell ref="A47:Q47"/>
    <mergeCell ref="G51:Q51"/>
    <mergeCell ref="G50:Q50"/>
    <mergeCell ref="G49:Q49"/>
    <mergeCell ref="A49:F49"/>
    <mergeCell ref="A50:F50"/>
    <mergeCell ref="A51:F51"/>
    <mergeCell ref="A52:F52"/>
    <mergeCell ref="A53:F53"/>
    <mergeCell ref="A54:F54"/>
    <mergeCell ref="A55:F55"/>
    <mergeCell ref="A56:F56"/>
    <mergeCell ref="G57:Q57"/>
    <mergeCell ref="G56:Q56"/>
    <mergeCell ref="G55:Q55"/>
    <mergeCell ref="G54:Q54"/>
    <mergeCell ref="G53:Q53"/>
  </mergeCells>
  <printOptions horizontalCentered="1" verticalCentered="1"/>
  <pageMargins left="0" right="0" top="1.0236220472440944" bottom="0" header="0" footer="0"/>
  <pageSetup paperSize="9" scale="6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F64"/>
  <sheetViews>
    <sheetView showGridLines="0" topLeftCell="A40" zoomScaleNormal="100" zoomScaleSheetLayoutView="130" workbookViewId="0">
      <selection activeCell="D42" sqref="D42"/>
    </sheetView>
  </sheetViews>
  <sheetFormatPr baseColWidth="10" defaultColWidth="11.44140625" defaultRowHeight="35.25" customHeight="1" x14ac:dyDescent="0.25"/>
  <cols>
    <col min="1" max="1" width="61.44140625" style="70" customWidth="1"/>
    <col min="2" max="2" width="12.33203125" style="65" customWidth="1"/>
    <col min="3" max="3" width="10.5546875" style="65" customWidth="1"/>
    <col min="4" max="4" width="11.109375" style="65" customWidth="1"/>
    <col min="5" max="16384" width="11.44140625" style="65"/>
  </cols>
  <sheetData>
    <row r="1" spans="1:4" ht="16.2" x14ac:dyDescent="0.25">
      <c r="A1" s="281" t="s">
        <v>142</v>
      </c>
      <c r="B1" s="281"/>
      <c r="C1" s="281"/>
      <c r="D1" s="281"/>
    </row>
    <row r="2" spans="1:4" ht="16.2" x14ac:dyDescent="0.25">
      <c r="A2" s="208" t="s">
        <v>82</v>
      </c>
      <c r="B2" s="217"/>
      <c r="C2" s="217"/>
      <c r="D2" s="217"/>
    </row>
    <row r="3" spans="1:4" s="68" customFormat="1" ht="32.25" customHeight="1" x14ac:dyDescent="0.25">
      <c r="A3" s="282" t="s">
        <v>221</v>
      </c>
      <c r="B3" s="282"/>
      <c r="C3" s="282"/>
      <c r="D3" s="282"/>
    </row>
    <row r="4" spans="1:4" s="68" customFormat="1" ht="18.600000000000001" x14ac:dyDescent="0.25">
      <c r="A4" s="285" t="s">
        <v>333</v>
      </c>
      <c r="B4" s="282"/>
      <c r="C4" s="282"/>
      <c r="D4" s="282"/>
    </row>
    <row r="5" spans="1:4" s="68" customFormat="1" ht="5.25" customHeight="1" x14ac:dyDescent="0.25">
      <c r="A5" s="296"/>
      <c r="B5" s="296"/>
      <c r="C5" s="296"/>
      <c r="D5" s="296"/>
    </row>
    <row r="6" spans="1:4" s="68" customFormat="1" ht="18.600000000000001" x14ac:dyDescent="0.25">
      <c r="A6" s="292" t="s">
        <v>77</v>
      </c>
      <c r="B6" s="291" t="s">
        <v>81</v>
      </c>
      <c r="C6" s="291"/>
      <c r="D6" s="292" t="s">
        <v>0</v>
      </c>
    </row>
    <row r="7" spans="1:4" s="68" customFormat="1" ht="18.600000000000001" x14ac:dyDescent="0.25">
      <c r="A7" s="292"/>
      <c r="B7" s="55" t="s">
        <v>79</v>
      </c>
      <c r="C7" s="55" t="s">
        <v>80</v>
      </c>
      <c r="D7" s="292"/>
    </row>
    <row r="8" spans="1:4" ht="9.75" customHeight="1" x14ac:dyDescent="0.25">
      <c r="A8" s="80" t="s">
        <v>200</v>
      </c>
      <c r="B8" s="194">
        <v>1595</v>
      </c>
      <c r="C8" s="194">
        <v>516</v>
      </c>
      <c r="D8" s="191">
        <f t="shared" ref="D8:D18" si="0">SUM(B8:C8)</f>
        <v>2111</v>
      </c>
    </row>
    <row r="9" spans="1:4" ht="9" customHeight="1" x14ac:dyDescent="0.25">
      <c r="A9" s="80" t="s">
        <v>201</v>
      </c>
      <c r="B9" s="226">
        <v>533</v>
      </c>
      <c r="C9" s="226">
        <v>220</v>
      </c>
      <c r="D9" s="191">
        <f t="shared" si="0"/>
        <v>753</v>
      </c>
    </row>
    <row r="10" spans="1:4" ht="9" customHeight="1" x14ac:dyDescent="0.25">
      <c r="A10" s="111" t="s">
        <v>202</v>
      </c>
      <c r="B10" s="195">
        <v>159</v>
      </c>
      <c r="C10" s="195">
        <v>68</v>
      </c>
      <c r="D10" s="192">
        <f t="shared" si="0"/>
        <v>227</v>
      </c>
    </row>
    <row r="11" spans="1:4" ht="9" customHeight="1" x14ac:dyDescent="0.25">
      <c r="A11" s="111" t="s">
        <v>203</v>
      </c>
      <c r="B11" s="195">
        <v>366</v>
      </c>
      <c r="C11" s="195">
        <v>152</v>
      </c>
      <c r="D11" s="192">
        <f t="shared" ref="D11" si="1">SUM(B11:C11)</f>
        <v>518</v>
      </c>
    </row>
    <row r="12" spans="1:4" ht="9" customHeight="1" x14ac:dyDescent="0.25">
      <c r="A12" s="111" t="s">
        <v>240</v>
      </c>
      <c r="B12" s="195">
        <v>8</v>
      </c>
      <c r="C12" s="195">
        <v>0</v>
      </c>
      <c r="D12" s="192">
        <f t="shared" si="0"/>
        <v>8</v>
      </c>
    </row>
    <row r="13" spans="1:4" ht="9" customHeight="1" x14ac:dyDescent="0.25">
      <c r="A13" s="80" t="s">
        <v>204</v>
      </c>
      <c r="B13" s="194">
        <v>137</v>
      </c>
      <c r="C13" s="194">
        <v>16</v>
      </c>
      <c r="D13" s="191">
        <f>SUM(B13:C13)</f>
        <v>153</v>
      </c>
    </row>
    <row r="14" spans="1:4" ht="9" customHeight="1" x14ac:dyDescent="0.25">
      <c r="A14" s="111" t="s">
        <v>317</v>
      </c>
      <c r="B14" s="195">
        <v>3</v>
      </c>
      <c r="C14" s="195">
        <v>0</v>
      </c>
      <c r="D14" s="192">
        <f t="shared" ref="D14:D15" si="2">SUM(B14:C14)</f>
        <v>3</v>
      </c>
    </row>
    <row r="15" spans="1:4" ht="9" customHeight="1" x14ac:dyDescent="0.25">
      <c r="A15" s="111" t="s">
        <v>320</v>
      </c>
      <c r="B15" s="195">
        <v>3</v>
      </c>
      <c r="C15" s="195">
        <v>0</v>
      </c>
      <c r="D15" s="192">
        <f t="shared" si="2"/>
        <v>3</v>
      </c>
    </row>
    <row r="16" spans="1:4" ht="9" customHeight="1" x14ac:dyDescent="0.25">
      <c r="A16" s="111" t="s">
        <v>205</v>
      </c>
      <c r="B16" s="195">
        <v>31</v>
      </c>
      <c r="C16" s="195">
        <v>4</v>
      </c>
      <c r="D16" s="192">
        <f t="shared" ref="D16:D17" si="3">SUM(B16:C16)</f>
        <v>35</v>
      </c>
    </row>
    <row r="17" spans="1:4" ht="9" customHeight="1" x14ac:dyDescent="0.25">
      <c r="A17" s="111" t="s">
        <v>206</v>
      </c>
      <c r="B17" s="195">
        <v>17</v>
      </c>
      <c r="C17" s="195">
        <v>0</v>
      </c>
      <c r="D17" s="192">
        <f t="shared" si="3"/>
        <v>17</v>
      </c>
    </row>
    <row r="18" spans="1:4" ht="9" customHeight="1" x14ac:dyDescent="0.25">
      <c r="A18" s="111" t="s">
        <v>207</v>
      </c>
      <c r="B18" s="195">
        <v>14</v>
      </c>
      <c r="C18" s="195">
        <v>0</v>
      </c>
      <c r="D18" s="192">
        <f t="shared" si="0"/>
        <v>14</v>
      </c>
    </row>
    <row r="19" spans="1:4" ht="9" customHeight="1" x14ac:dyDescent="0.25">
      <c r="A19" s="111" t="s">
        <v>289</v>
      </c>
      <c r="B19" s="195">
        <v>69</v>
      </c>
      <c r="C19" s="195">
        <v>12</v>
      </c>
      <c r="D19" s="192">
        <f t="shared" ref="D19" si="4">SUM(B19:C19)</f>
        <v>81</v>
      </c>
    </row>
    <row r="20" spans="1:4" ht="10.5" customHeight="1" x14ac:dyDescent="0.25">
      <c r="A20" s="80" t="s">
        <v>208</v>
      </c>
      <c r="B20" s="194">
        <v>168</v>
      </c>
      <c r="C20" s="194">
        <v>37</v>
      </c>
      <c r="D20" s="191">
        <f t="shared" ref="D20:D26" si="5">SUM(B20:C20)</f>
        <v>205</v>
      </c>
    </row>
    <row r="21" spans="1:4" ht="10.5" customHeight="1" x14ac:dyDescent="0.25">
      <c r="A21" s="111" t="s">
        <v>334</v>
      </c>
      <c r="B21" s="251">
        <v>1</v>
      </c>
      <c r="C21" s="251">
        <v>0</v>
      </c>
      <c r="D21" s="192">
        <f t="shared" si="5"/>
        <v>1</v>
      </c>
    </row>
    <row r="22" spans="1:4" ht="10.5" customHeight="1" x14ac:dyDescent="0.25">
      <c r="A22" s="111" t="s">
        <v>209</v>
      </c>
      <c r="B22" s="251">
        <v>17</v>
      </c>
      <c r="C22" s="251">
        <v>2</v>
      </c>
      <c r="D22" s="192">
        <f t="shared" si="5"/>
        <v>19</v>
      </c>
    </row>
    <row r="23" spans="1:4" ht="10.5" customHeight="1" x14ac:dyDescent="0.25">
      <c r="A23" s="111" t="s">
        <v>210</v>
      </c>
      <c r="B23" s="251">
        <v>91</v>
      </c>
      <c r="C23" s="251">
        <v>24</v>
      </c>
      <c r="D23" s="192">
        <f t="shared" ref="D23" si="6">SUM(B23:C23)</f>
        <v>115</v>
      </c>
    </row>
    <row r="24" spans="1:4" ht="10.5" customHeight="1" x14ac:dyDescent="0.25">
      <c r="A24" s="111" t="s">
        <v>211</v>
      </c>
      <c r="B24" s="251">
        <v>58</v>
      </c>
      <c r="C24" s="251">
        <v>11</v>
      </c>
      <c r="D24" s="192">
        <f t="shared" ref="D24" si="7">SUM(B24:C24)</f>
        <v>69</v>
      </c>
    </row>
    <row r="25" spans="1:4" ht="10.5" customHeight="1" x14ac:dyDescent="0.25">
      <c r="A25" s="111" t="s">
        <v>322</v>
      </c>
      <c r="B25" s="195">
        <v>1</v>
      </c>
      <c r="C25" s="195">
        <v>0</v>
      </c>
      <c r="D25" s="192">
        <f t="shared" si="5"/>
        <v>1</v>
      </c>
    </row>
    <row r="26" spans="1:4" ht="10.5" customHeight="1" x14ac:dyDescent="0.25">
      <c r="A26" s="80" t="s">
        <v>212</v>
      </c>
      <c r="B26" s="194">
        <v>55</v>
      </c>
      <c r="C26" s="194">
        <v>9</v>
      </c>
      <c r="D26" s="191">
        <f t="shared" si="5"/>
        <v>64</v>
      </c>
    </row>
    <row r="27" spans="1:4" ht="10.5" customHeight="1" x14ac:dyDescent="0.25">
      <c r="A27" s="111" t="s">
        <v>241</v>
      </c>
      <c r="B27" s="195">
        <v>2</v>
      </c>
      <c r="C27" s="195">
        <v>0</v>
      </c>
      <c r="D27" s="192">
        <f t="shared" ref="D27:D28" si="8">SUM(B27:C27)</f>
        <v>2</v>
      </c>
    </row>
    <row r="28" spans="1:4" ht="10.5" customHeight="1" x14ac:dyDescent="0.25">
      <c r="A28" s="111" t="s">
        <v>323</v>
      </c>
      <c r="B28" s="195">
        <v>1</v>
      </c>
      <c r="C28" s="195">
        <v>0</v>
      </c>
      <c r="D28" s="192">
        <f t="shared" si="8"/>
        <v>1</v>
      </c>
    </row>
    <row r="29" spans="1:4" ht="10.5" customHeight="1" x14ac:dyDescent="0.25">
      <c r="A29" s="111" t="s">
        <v>213</v>
      </c>
      <c r="B29" s="195">
        <v>37</v>
      </c>
      <c r="C29" s="195">
        <v>6</v>
      </c>
      <c r="D29" s="192">
        <f t="shared" ref="D29" si="9">SUM(B29:C29)</f>
        <v>43</v>
      </c>
    </row>
    <row r="30" spans="1:4" ht="9" customHeight="1" x14ac:dyDescent="0.25">
      <c r="A30" s="111" t="s">
        <v>214</v>
      </c>
      <c r="B30" s="195">
        <v>15</v>
      </c>
      <c r="C30" s="195">
        <v>3</v>
      </c>
      <c r="D30" s="192">
        <f t="shared" ref="D30" si="10">SUM(B30:C30)</f>
        <v>18</v>
      </c>
    </row>
    <row r="31" spans="1:4" ht="9" customHeight="1" x14ac:dyDescent="0.25">
      <c r="A31" s="80" t="s">
        <v>215</v>
      </c>
      <c r="B31" s="194">
        <v>338</v>
      </c>
      <c r="C31" s="194">
        <v>80</v>
      </c>
      <c r="D31" s="191">
        <f t="shared" ref="D31:D34" si="11">SUM(B31:C31)</f>
        <v>418</v>
      </c>
    </row>
    <row r="32" spans="1:4" ht="9" customHeight="1" x14ac:dyDescent="0.25">
      <c r="A32" s="111" t="s">
        <v>86</v>
      </c>
      <c r="B32" s="195">
        <v>8</v>
      </c>
      <c r="C32" s="195">
        <v>1</v>
      </c>
      <c r="D32" s="192">
        <f t="shared" si="11"/>
        <v>9</v>
      </c>
    </row>
    <row r="33" spans="1:4" ht="9" customHeight="1" x14ac:dyDescent="0.25">
      <c r="A33" s="111" t="s">
        <v>216</v>
      </c>
      <c r="B33" s="195">
        <v>31</v>
      </c>
      <c r="C33" s="195">
        <v>8</v>
      </c>
      <c r="D33" s="192">
        <f t="shared" si="11"/>
        <v>39</v>
      </c>
    </row>
    <row r="34" spans="1:4" ht="9" customHeight="1" x14ac:dyDescent="0.25">
      <c r="A34" s="111" t="s">
        <v>217</v>
      </c>
      <c r="B34" s="195">
        <v>10</v>
      </c>
      <c r="C34" s="195">
        <v>0</v>
      </c>
      <c r="D34" s="192">
        <f t="shared" si="11"/>
        <v>10</v>
      </c>
    </row>
    <row r="35" spans="1:4" ht="22.8" x14ac:dyDescent="0.25">
      <c r="A35" s="111" t="s">
        <v>218</v>
      </c>
      <c r="B35" s="195">
        <v>47</v>
      </c>
      <c r="C35" s="195">
        <v>6</v>
      </c>
      <c r="D35" s="192">
        <f t="shared" ref="D35:D39" si="12">SUM(B35:C35)</f>
        <v>53</v>
      </c>
    </row>
    <row r="36" spans="1:4" ht="10.5" customHeight="1" x14ac:dyDescent="0.25">
      <c r="A36" s="111" t="s">
        <v>248</v>
      </c>
      <c r="B36" s="195">
        <v>7</v>
      </c>
      <c r="C36" s="195">
        <v>1</v>
      </c>
      <c r="D36" s="192">
        <f t="shared" ref="D36" si="13">SUM(B36:C36)</f>
        <v>8</v>
      </c>
    </row>
    <row r="37" spans="1:4" ht="9" customHeight="1" x14ac:dyDescent="0.25">
      <c r="A37" s="111" t="s">
        <v>312</v>
      </c>
      <c r="B37" s="195">
        <v>2</v>
      </c>
      <c r="C37" s="195">
        <v>0</v>
      </c>
      <c r="D37" s="192">
        <f t="shared" ref="D37" si="14">SUM(B37:C37)</f>
        <v>2</v>
      </c>
    </row>
    <row r="38" spans="1:4" ht="9" customHeight="1" x14ac:dyDescent="0.25">
      <c r="A38" s="111" t="s">
        <v>219</v>
      </c>
      <c r="B38" s="195">
        <v>230</v>
      </c>
      <c r="C38" s="195">
        <v>62</v>
      </c>
      <c r="D38" s="192">
        <f t="shared" ref="D38" si="15">SUM(B38:C38)</f>
        <v>292</v>
      </c>
    </row>
    <row r="39" spans="1:4" ht="9.75" customHeight="1" x14ac:dyDescent="0.25">
      <c r="A39" s="111" t="s">
        <v>313</v>
      </c>
      <c r="B39" s="195">
        <v>3</v>
      </c>
      <c r="C39" s="195">
        <v>2</v>
      </c>
      <c r="D39" s="192">
        <f t="shared" si="12"/>
        <v>5</v>
      </c>
    </row>
    <row r="40" spans="1:4" ht="9" customHeight="1" x14ac:dyDescent="0.25">
      <c r="A40" s="80" t="s">
        <v>220</v>
      </c>
      <c r="B40" s="194">
        <v>13</v>
      </c>
      <c r="C40" s="194">
        <v>5</v>
      </c>
      <c r="D40" s="191">
        <f>SUM(B40:C40)</f>
        <v>18</v>
      </c>
    </row>
    <row r="41" spans="1:4" ht="9" customHeight="1" x14ac:dyDescent="0.25">
      <c r="A41" s="111" t="s">
        <v>112</v>
      </c>
      <c r="B41" s="195">
        <v>13</v>
      </c>
      <c r="C41" s="195">
        <v>5</v>
      </c>
      <c r="D41" s="192">
        <f t="shared" ref="D41" si="16">SUM(B41:C41)</f>
        <v>18</v>
      </c>
    </row>
    <row r="42" spans="1:4" ht="23.25" customHeight="1" x14ac:dyDescent="0.25">
      <c r="A42" s="86" t="s">
        <v>0</v>
      </c>
      <c r="B42" s="196">
        <f>+B40+B31+B26+B20+B13+B9+B8</f>
        <v>2839</v>
      </c>
      <c r="C42" s="196">
        <f>+C40+C31+C26+C20+C13+C9+C8</f>
        <v>883</v>
      </c>
      <c r="D42" s="193">
        <f>+D40+D31+D26+D20+D13+D9+D8</f>
        <v>3722</v>
      </c>
    </row>
    <row r="43" spans="1:4" ht="9" customHeight="1" x14ac:dyDescent="0.25">
      <c r="A43" s="48" t="s">
        <v>270</v>
      </c>
    </row>
    <row r="44" spans="1:4" ht="16.2" x14ac:dyDescent="0.25">
      <c r="A44" s="48" t="s">
        <v>243</v>
      </c>
    </row>
    <row r="45" spans="1:4" ht="12" customHeight="1" x14ac:dyDescent="0.25">
      <c r="A45" s="48" t="s">
        <v>275</v>
      </c>
    </row>
    <row r="47" spans="1:4" ht="32.25" customHeight="1" x14ac:dyDescent="0.25">
      <c r="A47" s="69"/>
    </row>
    <row r="48" spans="1:4" ht="18.600000000000001" x14ac:dyDescent="0.25"/>
    <row r="49" spans="6:6" ht="13.5" customHeight="1" x14ac:dyDescent="0.25"/>
    <row r="63" spans="6:6" ht="35.25" customHeight="1" x14ac:dyDescent="0.25">
      <c r="F63" s="68"/>
    </row>
    <row r="64" spans="6:6" ht="35.25" customHeight="1" x14ac:dyDescent="0.25">
      <c r="F64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.6" right="0" top="1.3836220472440943" bottom="0" header="0" footer="0"/>
  <pageSetup paperSize="9" scale="83" orientation="landscape" r:id="rId1"/>
  <headerFooter alignWithMargins="0"/>
  <ignoredErrors>
    <ignoredError sqref="D11:D12 D18:D1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A1:J68"/>
  <sheetViews>
    <sheetView showGridLines="0" view="pageBreakPreview" zoomScale="106" zoomScaleNormal="100" zoomScaleSheetLayoutView="106" workbookViewId="0">
      <selection activeCell="F40" sqref="F40"/>
    </sheetView>
  </sheetViews>
  <sheetFormatPr baseColWidth="10" defaultColWidth="11.44140625" defaultRowHeight="35.25" customHeight="1" x14ac:dyDescent="0.25"/>
  <cols>
    <col min="1" max="1" width="65.6640625" style="3" customWidth="1"/>
    <col min="2" max="2" width="10.5546875" style="1" bestFit="1" customWidth="1"/>
    <col min="3" max="3" width="9.5546875" style="1" customWidth="1"/>
    <col min="4" max="4" width="7.109375" style="1" customWidth="1"/>
    <col min="5" max="5" width="11.44140625" style="1"/>
    <col min="6" max="6" width="30.88671875" style="5" customWidth="1"/>
    <col min="7" max="16384" width="11.44140625" style="1"/>
  </cols>
  <sheetData>
    <row r="1" spans="1:7" ht="13.8" x14ac:dyDescent="0.25">
      <c r="A1" s="313" t="s">
        <v>32</v>
      </c>
      <c r="B1" s="313"/>
      <c r="C1" s="313"/>
      <c r="D1" s="313"/>
    </row>
    <row r="2" spans="1:7" ht="13.8" x14ac:dyDescent="0.25">
      <c r="A2" s="17" t="s">
        <v>82</v>
      </c>
      <c r="B2" s="18"/>
      <c r="C2" s="18"/>
      <c r="D2" s="18"/>
    </row>
    <row r="3" spans="1:7" s="2" customFormat="1" ht="24" customHeight="1" x14ac:dyDescent="0.25">
      <c r="A3" s="314" t="s">
        <v>109</v>
      </c>
      <c r="B3" s="314"/>
      <c r="C3" s="314"/>
      <c r="D3" s="314"/>
      <c r="G3" s="6"/>
    </row>
    <row r="4" spans="1:7" s="2" customFormat="1" ht="15.6" x14ac:dyDescent="0.25">
      <c r="A4" s="322" t="s">
        <v>123</v>
      </c>
      <c r="B4" s="314"/>
      <c r="C4" s="314"/>
      <c r="D4" s="314"/>
      <c r="F4" s="1"/>
    </row>
    <row r="5" spans="1:7" s="2" customFormat="1" ht="13.5" customHeight="1" thickBot="1" x14ac:dyDescent="0.3">
      <c r="A5" s="315"/>
      <c r="B5" s="316"/>
      <c r="C5" s="316"/>
      <c r="D5" s="316"/>
      <c r="F5" s="1"/>
    </row>
    <row r="6" spans="1:7" s="2" customFormat="1" ht="16.2" thickBot="1" x14ac:dyDescent="0.3">
      <c r="A6" s="317" t="s">
        <v>108</v>
      </c>
      <c r="B6" s="319" t="s">
        <v>81</v>
      </c>
      <c r="C6" s="320"/>
      <c r="D6" s="317" t="s">
        <v>0</v>
      </c>
      <c r="F6" s="1"/>
    </row>
    <row r="7" spans="1:7" s="2" customFormat="1" ht="16.2" thickBot="1" x14ac:dyDescent="0.3">
      <c r="A7" s="318"/>
      <c r="B7" s="26" t="s">
        <v>79</v>
      </c>
      <c r="C7" s="26" t="s">
        <v>80</v>
      </c>
      <c r="D7" s="321"/>
      <c r="F7" s="1"/>
    </row>
    <row r="8" spans="1:7" ht="9.75" customHeight="1" x14ac:dyDescent="0.25">
      <c r="A8" s="27" t="s">
        <v>87</v>
      </c>
      <c r="B8" s="33">
        <v>5</v>
      </c>
      <c r="C8" s="34">
        <v>1</v>
      </c>
      <c r="D8" s="30">
        <f t="shared" ref="D8:D45" si="0">SUM(B8:C8)</f>
        <v>6</v>
      </c>
      <c r="F8" s="1"/>
    </row>
    <row r="9" spans="1:7" ht="9" customHeight="1" x14ac:dyDescent="0.25">
      <c r="A9" s="21" t="s">
        <v>6</v>
      </c>
      <c r="B9" s="35">
        <v>12</v>
      </c>
      <c r="C9" s="23">
        <v>4</v>
      </c>
      <c r="D9" s="31">
        <f t="shared" si="0"/>
        <v>16</v>
      </c>
      <c r="F9" s="1"/>
    </row>
    <row r="10" spans="1:7" ht="9" customHeight="1" x14ac:dyDescent="0.25">
      <c r="A10" s="20" t="s">
        <v>88</v>
      </c>
      <c r="B10" s="36">
        <v>2</v>
      </c>
      <c r="C10" s="22">
        <v>0</v>
      </c>
      <c r="D10" s="32">
        <f t="shared" si="0"/>
        <v>2</v>
      </c>
      <c r="F10" s="1"/>
    </row>
    <row r="11" spans="1:7" ht="9" customHeight="1" x14ac:dyDescent="0.25">
      <c r="A11" s="21" t="s">
        <v>124</v>
      </c>
      <c r="B11" s="35">
        <v>1</v>
      </c>
      <c r="C11" s="23">
        <v>0</v>
      </c>
      <c r="D11" s="31">
        <f t="shared" si="0"/>
        <v>1</v>
      </c>
      <c r="F11" s="1"/>
    </row>
    <row r="12" spans="1:7" ht="9" customHeight="1" x14ac:dyDescent="0.25">
      <c r="A12" s="20" t="s">
        <v>114</v>
      </c>
      <c r="B12" s="36">
        <v>2</v>
      </c>
      <c r="C12" s="22">
        <v>0</v>
      </c>
      <c r="D12" s="32">
        <f t="shared" si="0"/>
        <v>2</v>
      </c>
      <c r="F12" s="1"/>
    </row>
    <row r="13" spans="1:7" ht="9" customHeight="1" x14ac:dyDescent="0.25">
      <c r="A13" s="21" t="s">
        <v>95</v>
      </c>
      <c r="B13" s="35">
        <v>4</v>
      </c>
      <c r="C13" s="23">
        <v>0</v>
      </c>
      <c r="D13" s="31">
        <f t="shared" si="0"/>
        <v>4</v>
      </c>
      <c r="F13" s="1"/>
    </row>
    <row r="14" spans="1:7" ht="9" customHeight="1" x14ac:dyDescent="0.25">
      <c r="A14" s="20" t="s">
        <v>5</v>
      </c>
      <c r="B14" s="36">
        <v>14</v>
      </c>
      <c r="C14" s="22">
        <v>0</v>
      </c>
      <c r="D14" s="32">
        <f t="shared" si="0"/>
        <v>14</v>
      </c>
      <c r="F14" s="1"/>
    </row>
    <row r="15" spans="1:7" ht="9" customHeight="1" x14ac:dyDescent="0.25">
      <c r="A15" s="21" t="s">
        <v>40</v>
      </c>
      <c r="B15" s="35">
        <v>22</v>
      </c>
      <c r="C15" s="23">
        <v>1</v>
      </c>
      <c r="D15" s="31">
        <f t="shared" si="0"/>
        <v>23</v>
      </c>
      <c r="F15" s="1"/>
    </row>
    <row r="16" spans="1:7" ht="9" customHeight="1" x14ac:dyDescent="0.25">
      <c r="A16" s="20" t="s">
        <v>110</v>
      </c>
      <c r="B16" s="36">
        <v>1</v>
      </c>
      <c r="C16" s="22">
        <v>2</v>
      </c>
      <c r="D16" s="32">
        <f t="shared" si="0"/>
        <v>3</v>
      </c>
      <c r="F16" s="1"/>
    </row>
    <row r="17" spans="1:4" s="1" customFormat="1" ht="9" customHeight="1" x14ac:dyDescent="0.25">
      <c r="A17" s="21" t="s">
        <v>111</v>
      </c>
      <c r="B17" s="35">
        <v>9</v>
      </c>
      <c r="C17" s="23">
        <v>1</v>
      </c>
      <c r="D17" s="31">
        <f t="shared" si="0"/>
        <v>10</v>
      </c>
    </row>
    <row r="18" spans="1:4" s="1" customFormat="1" ht="9" customHeight="1" x14ac:dyDescent="0.25">
      <c r="A18" s="20" t="s">
        <v>89</v>
      </c>
      <c r="B18" s="36">
        <v>15</v>
      </c>
      <c r="C18" s="22">
        <v>0</v>
      </c>
      <c r="D18" s="32">
        <f t="shared" si="0"/>
        <v>15</v>
      </c>
    </row>
    <row r="19" spans="1:4" s="1" customFormat="1" ht="9" customHeight="1" x14ac:dyDescent="0.25">
      <c r="A19" s="21" t="s">
        <v>90</v>
      </c>
      <c r="B19" s="35">
        <v>4</v>
      </c>
      <c r="C19" s="23">
        <v>0</v>
      </c>
      <c r="D19" s="31">
        <f t="shared" si="0"/>
        <v>4</v>
      </c>
    </row>
    <row r="20" spans="1:4" s="1" customFormat="1" ht="9" customHeight="1" x14ac:dyDescent="0.25">
      <c r="A20" s="20" t="s">
        <v>7</v>
      </c>
      <c r="B20" s="36">
        <v>165</v>
      </c>
      <c r="C20" s="22">
        <v>20</v>
      </c>
      <c r="D20" s="32">
        <f t="shared" si="0"/>
        <v>185</v>
      </c>
    </row>
    <row r="21" spans="1:4" s="1" customFormat="1" ht="9" customHeight="1" x14ac:dyDescent="0.25">
      <c r="A21" s="21" t="s">
        <v>91</v>
      </c>
      <c r="B21" s="35">
        <v>3</v>
      </c>
      <c r="C21" s="23">
        <v>0</v>
      </c>
      <c r="D21" s="31">
        <f t="shared" si="0"/>
        <v>3</v>
      </c>
    </row>
    <row r="22" spans="1:4" s="1" customFormat="1" ht="9" customHeight="1" x14ac:dyDescent="0.25">
      <c r="A22" s="20" t="s">
        <v>116</v>
      </c>
      <c r="B22" s="36">
        <v>21</v>
      </c>
      <c r="C22" s="22">
        <v>2</v>
      </c>
      <c r="D22" s="32">
        <f t="shared" si="0"/>
        <v>23</v>
      </c>
    </row>
    <row r="23" spans="1:4" s="1" customFormat="1" ht="9" customHeight="1" x14ac:dyDescent="0.25">
      <c r="A23" s="21" t="s">
        <v>115</v>
      </c>
      <c r="B23" s="35">
        <v>1</v>
      </c>
      <c r="C23" s="23">
        <v>0</v>
      </c>
      <c r="D23" s="31">
        <f t="shared" si="0"/>
        <v>1</v>
      </c>
    </row>
    <row r="24" spans="1:4" s="1" customFormat="1" ht="9" customHeight="1" x14ac:dyDescent="0.25">
      <c r="A24" s="20" t="s">
        <v>39</v>
      </c>
      <c r="B24" s="36">
        <v>48</v>
      </c>
      <c r="C24" s="22">
        <v>4</v>
      </c>
      <c r="D24" s="32">
        <f t="shared" si="0"/>
        <v>52</v>
      </c>
    </row>
    <row r="25" spans="1:4" s="1" customFormat="1" ht="9" customHeight="1" x14ac:dyDescent="0.25">
      <c r="A25" s="21" t="s">
        <v>96</v>
      </c>
      <c r="B25" s="35">
        <v>18</v>
      </c>
      <c r="C25" s="23">
        <v>1</v>
      </c>
      <c r="D25" s="31">
        <f t="shared" si="0"/>
        <v>19</v>
      </c>
    </row>
    <row r="26" spans="1:4" s="1" customFormat="1" ht="9" customHeight="1" x14ac:dyDescent="0.25">
      <c r="A26" s="20" t="s">
        <v>97</v>
      </c>
      <c r="B26" s="36">
        <v>15</v>
      </c>
      <c r="C26" s="22">
        <v>0</v>
      </c>
      <c r="D26" s="32">
        <f t="shared" si="0"/>
        <v>15</v>
      </c>
    </row>
    <row r="27" spans="1:4" s="1" customFormat="1" ht="9" customHeight="1" x14ac:dyDescent="0.25">
      <c r="A27" s="21" t="s">
        <v>92</v>
      </c>
      <c r="B27" s="35">
        <v>22</v>
      </c>
      <c r="C27" s="23">
        <v>1</v>
      </c>
      <c r="D27" s="31">
        <f t="shared" si="0"/>
        <v>23</v>
      </c>
    </row>
    <row r="28" spans="1:4" s="1" customFormat="1" ht="9" customHeight="1" x14ac:dyDescent="0.25">
      <c r="A28" s="20" t="s">
        <v>93</v>
      </c>
      <c r="B28" s="36">
        <v>6</v>
      </c>
      <c r="C28" s="22">
        <v>0</v>
      </c>
      <c r="D28" s="32">
        <f t="shared" si="0"/>
        <v>6</v>
      </c>
    </row>
    <row r="29" spans="1:4" s="1" customFormat="1" ht="9" customHeight="1" x14ac:dyDescent="0.25">
      <c r="A29" s="21" t="s">
        <v>94</v>
      </c>
      <c r="B29" s="35">
        <v>9</v>
      </c>
      <c r="C29" s="23">
        <v>0</v>
      </c>
      <c r="D29" s="31">
        <f t="shared" si="0"/>
        <v>9</v>
      </c>
    </row>
    <row r="30" spans="1:4" s="1" customFormat="1" ht="9" customHeight="1" x14ac:dyDescent="0.25">
      <c r="A30" s="20" t="s">
        <v>121</v>
      </c>
      <c r="B30" s="36">
        <v>120</v>
      </c>
      <c r="C30" s="22">
        <v>6</v>
      </c>
      <c r="D30" s="32">
        <f>SUM(B30:C30)</f>
        <v>126</v>
      </c>
    </row>
    <row r="31" spans="1:4" s="1" customFormat="1" ht="9" customHeight="1" x14ac:dyDescent="0.25">
      <c r="A31" s="21" t="s">
        <v>41</v>
      </c>
      <c r="B31" s="35">
        <v>4</v>
      </c>
      <c r="C31" s="23">
        <v>2</v>
      </c>
      <c r="D31" s="31">
        <f>SUM(B31:C31)</f>
        <v>6</v>
      </c>
    </row>
    <row r="32" spans="1:4" s="1" customFormat="1" ht="9" customHeight="1" x14ac:dyDescent="0.25">
      <c r="A32" s="20" t="s">
        <v>125</v>
      </c>
      <c r="B32" s="36">
        <v>1</v>
      </c>
      <c r="C32" s="22">
        <v>0</v>
      </c>
      <c r="D32" s="32">
        <f t="shared" si="0"/>
        <v>1</v>
      </c>
    </row>
    <row r="33" spans="1:8" ht="9" customHeight="1" x14ac:dyDescent="0.25">
      <c r="A33" s="21" t="s">
        <v>126</v>
      </c>
      <c r="B33" s="35">
        <v>40</v>
      </c>
      <c r="C33" s="23">
        <v>3</v>
      </c>
      <c r="D33" s="31">
        <f t="shared" si="0"/>
        <v>43</v>
      </c>
      <c r="F33" s="1"/>
    </row>
    <row r="34" spans="1:8" ht="9" customHeight="1" x14ac:dyDescent="0.25">
      <c r="A34" s="20" t="s">
        <v>122</v>
      </c>
      <c r="B34" s="36">
        <v>1</v>
      </c>
      <c r="C34" s="22">
        <v>0</v>
      </c>
      <c r="D34" s="32">
        <f t="shared" si="0"/>
        <v>1</v>
      </c>
      <c r="F34" s="1"/>
    </row>
    <row r="35" spans="1:8" ht="9" customHeight="1" x14ac:dyDescent="0.25">
      <c r="A35" s="21" t="s">
        <v>9</v>
      </c>
      <c r="B35" s="35">
        <v>31</v>
      </c>
      <c r="C35" s="23">
        <v>2</v>
      </c>
      <c r="D35" s="31">
        <f t="shared" si="0"/>
        <v>33</v>
      </c>
      <c r="F35" s="1"/>
    </row>
    <row r="36" spans="1:8" ht="9" customHeight="1" x14ac:dyDescent="0.25">
      <c r="A36" s="20" t="s">
        <v>101</v>
      </c>
      <c r="B36" s="36">
        <v>6</v>
      </c>
      <c r="C36" s="22">
        <v>0</v>
      </c>
      <c r="D36" s="32">
        <f t="shared" si="0"/>
        <v>6</v>
      </c>
      <c r="F36" s="1"/>
    </row>
    <row r="37" spans="1:8" ht="9" customHeight="1" x14ac:dyDescent="0.25">
      <c r="A37" s="21" t="s">
        <v>118</v>
      </c>
      <c r="B37" s="35">
        <v>11</v>
      </c>
      <c r="C37" s="23">
        <v>3</v>
      </c>
      <c r="D37" s="31">
        <f t="shared" si="0"/>
        <v>14</v>
      </c>
      <c r="F37" s="1"/>
    </row>
    <row r="38" spans="1:8" ht="9" customHeight="1" x14ac:dyDescent="0.25">
      <c r="A38" s="20" t="s">
        <v>102</v>
      </c>
      <c r="B38" s="36">
        <v>4</v>
      </c>
      <c r="C38" s="22">
        <v>0</v>
      </c>
      <c r="D38" s="32">
        <f t="shared" si="0"/>
        <v>4</v>
      </c>
      <c r="F38" s="1"/>
    </row>
    <row r="39" spans="1:8" ht="9" customHeight="1" x14ac:dyDescent="0.25">
      <c r="A39" s="21" t="s">
        <v>103</v>
      </c>
      <c r="B39" s="35">
        <v>62</v>
      </c>
      <c r="C39" s="23">
        <v>2</v>
      </c>
      <c r="D39" s="31">
        <f t="shared" si="0"/>
        <v>64</v>
      </c>
      <c r="F39" s="1"/>
    </row>
    <row r="40" spans="1:8" ht="9" customHeight="1" x14ac:dyDescent="0.25">
      <c r="A40" s="20" t="s">
        <v>8</v>
      </c>
      <c r="B40" s="36">
        <v>23</v>
      </c>
      <c r="C40" s="22">
        <v>3</v>
      </c>
      <c r="D40" s="32">
        <f t="shared" si="0"/>
        <v>26</v>
      </c>
      <c r="F40" s="1"/>
    </row>
    <row r="41" spans="1:8" ht="9" customHeight="1" x14ac:dyDescent="0.25">
      <c r="A41" s="21" t="s">
        <v>127</v>
      </c>
      <c r="B41" s="35">
        <v>1</v>
      </c>
      <c r="C41" s="23">
        <v>0</v>
      </c>
      <c r="D41" s="31">
        <f t="shared" si="0"/>
        <v>1</v>
      </c>
      <c r="F41" s="1"/>
    </row>
    <row r="42" spans="1:8" ht="9" customHeight="1" x14ac:dyDescent="0.25">
      <c r="A42" s="20" t="s">
        <v>10</v>
      </c>
      <c r="B42" s="36">
        <v>22</v>
      </c>
      <c r="C42" s="22">
        <v>3</v>
      </c>
      <c r="D42" s="32">
        <f t="shared" si="0"/>
        <v>25</v>
      </c>
      <c r="F42" s="1"/>
    </row>
    <row r="43" spans="1:8" ht="9" customHeight="1" x14ac:dyDescent="0.25">
      <c r="A43" s="21" t="s">
        <v>117</v>
      </c>
      <c r="B43" s="35">
        <v>14</v>
      </c>
      <c r="C43" s="23">
        <v>1</v>
      </c>
      <c r="D43" s="31">
        <f t="shared" si="0"/>
        <v>15</v>
      </c>
      <c r="F43" s="1"/>
    </row>
    <row r="44" spans="1:8" ht="17.25" customHeight="1" x14ac:dyDescent="0.25">
      <c r="A44" s="20" t="s">
        <v>42</v>
      </c>
      <c r="B44" s="36">
        <v>30</v>
      </c>
      <c r="C44" s="22">
        <v>2</v>
      </c>
      <c r="D44" s="32">
        <f t="shared" si="0"/>
        <v>32</v>
      </c>
      <c r="F44" s="1"/>
    </row>
    <row r="45" spans="1:8" ht="9.75" customHeight="1" thickBot="1" x14ac:dyDescent="0.3">
      <c r="A45" s="21" t="s">
        <v>104</v>
      </c>
      <c r="B45" s="35">
        <v>12</v>
      </c>
      <c r="C45" s="23">
        <v>1</v>
      </c>
      <c r="D45" s="31">
        <f t="shared" si="0"/>
        <v>13</v>
      </c>
      <c r="F45" s="1"/>
    </row>
    <row r="46" spans="1:8" ht="18" customHeight="1" thickBot="1" x14ac:dyDescent="0.3">
      <c r="A46" s="28" t="s">
        <v>0</v>
      </c>
      <c r="B46" s="24">
        <f>SUM(B8:B45)</f>
        <v>781</v>
      </c>
      <c r="C46" s="25">
        <f>SUM(C8:C45)</f>
        <v>65</v>
      </c>
      <c r="D46" s="29">
        <f>SUM(D8:D45)</f>
        <v>846</v>
      </c>
    </row>
    <row r="47" spans="1:8" ht="13.8" thickBot="1" x14ac:dyDescent="0.3">
      <c r="A47" s="19" t="s">
        <v>113</v>
      </c>
    </row>
    <row r="48" spans="1:8" ht="11.25" customHeight="1" x14ac:dyDescent="0.25">
      <c r="A48" s="4"/>
      <c r="F48" s="9" t="s">
        <v>7</v>
      </c>
      <c r="G48" s="8">
        <v>185</v>
      </c>
      <c r="H48" s="10">
        <f>+G48/$G$55</f>
        <v>0.21867612293144209</v>
      </c>
    </row>
    <row r="49" spans="1:8" ht="45" customHeight="1" x14ac:dyDescent="0.25">
      <c r="A49" s="312" t="s">
        <v>128</v>
      </c>
      <c r="B49" s="312"/>
      <c r="C49" s="312"/>
      <c r="D49" s="312"/>
      <c r="F49" s="13" t="s">
        <v>121</v>
      </c>
      <c r="G49" s="11">
        <v>126</v>
      </c>
      <c r="H49" s="10">
        <f t="shared" ref="H49:H55" si="1">+G49/$G$55</f>
        <v>0.14893617021276595</v>
      </c>
    </row>
    <row r="50" spans="1:8" ht="11.25" customHeight="1" x14ac:dyDescent="0.25">
      <c r="F50" s="13" t="s">
        <v>103</v>
      </c>
      <c r="G50" s="11">
        <v>64</v>
      </c>
      <c r="H50" s="10">
        <f t="shared" si="1"/>
        <v>7.5650118203309691E-2</v>
      </c>
    </row>
    <row r="51" spans="1:8" ht="15" x14ac:dyDescent="0.25">
      <c r="F51" s="13" t="s">
        <v>38</v>
      </c>
      <c r="G51" s="11">
        <v>43</v>
      </c>
      <c r="H51" s="10">
        <f t="shared" si="1"/>
        <v>5.0827423167848697E-2</v>
      </c>
    </row>
    <row r="52" spans="1:8" ht="15" x14ac:dyDescent="0.25">
      <c r="F52" s="13" t="s">
        <v>39</v>
      </c>
      <c r="G52" s="11">
        <v>52</v>
      </c>
      <c r="H52" s="10">
        <f t="shared" si="1"/>
        <v>6.1465721040189124E-2</v>
      </c>
    </row>
    <row r="53" spans="1:8" ht="15" x14ac:dyDescent="0.25">
      <c r="F53" s="13" t="s">
        <v>42</v>
      </c>
      <c r="G53" s="11">
        <v>32</v>
      </c>
      <c r="H53" s="10">
        <f t="shared" si="1"/>
        <v>3.7825059101654845E-2</v>
      </c>
    </row>
    <row r="54" spans="1:8" ht="35.25" customHeight="1" x14ac:dyDescent="0.25">
      <c r="F54" s="14" t="s">
        <v>1</v>
      </c>
      <c r="G54" s="15">
        <v>344</v>
      </c>
      <c r="H54" s="10">
        <f t="shared" si="1"/>
        <v>0.40661938534278957</v>
      </c>
    </row>
    <row r="55" spans="1:8" ht="35.25" customHeight="1" x14ac:dyDescent="0.25">
      <c r="F55" s="16"/>
      <c r="G55" s="12">
        <f>SUM(G48:G54)</f>
        <v>846</v>
      </c>
      <c r="H55" s="10">
        <f t="shared" si="1"/>
        <v>1</v>
      </c>
    </row>
    <row r="57" spans="1:8" ht="13.5" customHeight="1" x14ac:dyDescent="0.25">
      <c r="A57" s="7" t="s">
        <v>28</v>
      </c>
    </row>
    <row r="67" spans="9:10" ht="35.25" customHeight="1" x14ac:dyDescent="0.25">
      <c r="I67" s="2"/>
      <c r="J67" s="2"/>
    </row>
    <row r="68" spans="9:10" ht="35.25" customHeight="1" x14ac:dyDescent="0.25">
      <c r="I68" s="2"/>
      <c r="J68" s="2"/>
    </row>
  </sheetData>
  <mergeCells count="8">
    <mergeCell ref="A49:D49"/>
    <mergeCell ref="A1:D1"/>
    <mergeCell ref="A3:D3"/>
    <mergeCell ref="A5:D5"/>
    <mergeCell ref="A6:A7"/>
    <mergeCell ref="B6:C6"/>
    <mergeCell ref="D6:D7"/>
    <mergeCell ref="A4:D4"/>
  </mergeCells>
  <phoneticPr fontId="4" type="noConversion"/>
  <printOptions horizont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1BBFA-62D6-4605-8D9A-01D1D1FD9FDA}">
  <sheetPr>
    <tabColor rgb="FFFF0000"/>
  </sheetPr>
  <dimension ref="A1:G165"/>
  <sheetViews>
    <sheetView showGridLines="0" zoomScaleNormal="100" zoomScaleSheetLayoutView="130" workbookViewId="0">
      <selection activeCell="G29" sqref="G29"/>
    </sheetView>
  </sheetViews>
  <sheetFormatPr baseColWidth="10" defaultColWidth="11.44140625" defaultRowHeight="35.25" customHeight="1" x14ac:dyDescent="0.25"/>
  <cols>
    <col min="1" max="1" width="61.44140625" style="45" customWidth="1"/>
    <col min="2" max="2" width="10.5546875" style="43" bestFit="1" customWidth="1"/>
    <col min="3" max="3" width="9.5546875" style="43" customWidth="1"/>
    <col min="4" max="4" width="10.88671875" style="43" customWidth="1"/>
    <col min="5" max="5" width="11.44140625" style="227"/>
    <col min="6" max="6" width="19.44140625" style="230" customWidth="1"/>
    <col min="7" max="7" width="11.44140625" style="227"/>
    <col min="8" max="16384" width="11.44140625" style="43"/>
  </cols>
  <sheetData>
    <row r="1" spans="1:7" ht="16.2" x14ac:dyDescent="0.25">
      <c r="A1" s="281" t="s">
        <v>143</v>
      </c>
      <c r="B1" s="281"/>
      <c r="C1" s="281"/>
      <c r="D1" s="281"/>
    </row>
    <row r="2" spans="1:7" ht="16.2" x14ac:dyDescent="0.25">
      <c r="A2" s="208" t="s">
        <v>82</v>
      </c>
      <c r="B2" s="217"/>
      <c r="C2" s="217"/>
      <c r="D2" s="217"/>
      <c r="F2" s="231"/>
      <c r="G2" s="231"/>
    </row>
    <row r="3" spans="1:7" s="44" customFormat="1" ht="32.25" customHeight="1" x14ac:dyDescent="0.25">
      <c r="A3" s="282" t="s">
        <v>238</v>
      </c>
      <c r="B3" s="282"/>
      <c r="C3" s="282"/>
      <c r="D3" s="282"/>
      <c r="E3" s="248"/>
      <c r="F3" s="249"/>
      <c r="G3" s="249"/>
    </row>
    <row r="4" spans="1:7" s="44" customFormat="1" ht="16.2" x14ac:dyDescent="0.25">
      <c r="A4" s="285" t="s">
        <v>333</v>
      </c>
      <c r="B4" s="282"/>
      <c r="C4" s="282"/>
      <c r="D4" s="282"/>
      <c r="E4" s="248"/>
      <c r="F4" s="249"/>
      <c r="G4" s="249"/>
    </row>
    <row r="5" spans="1:7" s="44" customFormat="1" ht="5.25" customHeight="1" x14ac:dyDescent="0.25">
      <c r="A5" s="296"/>
      <c r="B5" s="296"/>
      <c r="C5" s="296"/>
      <c r="D5" s="296"/>
      <c r="E5" s="248"/>
      <c r="F5" s="249"/>
      <c r="G5" s="249"/>
    </row>
    <row r="6" spans="1:7" s="44" customFormat="1" ht="15.6" x14ac:dyDescent="0.25">
      <c r="A6" s="292" t="s">
        <v>239</v>
      </c>
      <c r="B6" s="291" t="s">
        <v>81</v>
      </c>
      <c r="C6" s="291"/>
      <c r="D6" s="292" t="s">
        <v>0</v>
      </c>
      <c r="E6" s="248"/>
      <c r="F6" s="269"/>
      <c r="G6" s="269"/>
    </row>
    <row r="7" spans="1:7" s="44" customFormat="1" ht="15.6" x14ac:dyDescent="0.25">
      <c r="A7" s="292"/>
      <c r="B7" s="55" t="s">
        <v>79</v>
      </c>
      <c r="C7" s="55" t="s">
        <v>80</v>
      </c>
      <c r="D7" s="292"/>
      <c r="E7" s="248"/>
      <c r="F7" s="269"/>
      <c r="G7" s="269"/>
    </row>
    <row r="8" spans="1:7" ht="4.5" customHeight="1" x14ac:dyDescent="0.25">
      <c r="A8" s="88"/>
      <c r="B8" s="84"/>
      <c r="C8" s="84"/>
      <c r="D8" s="83"/>
      <c r="E8" s="250"/>
      <c r="F8" s="269"/>
      <c r="G8" s="269"/>
    </row>
    <row r="9" spans="1:7" ht="9.9" customHeight="1" x14ac:dyDescent="0.25">
      <c r="A9" s="141" t="s">
        <v>87</v>
      </c>
      <c r="B9" s="195">
        <v>15</v>
      </c>
      <c r="C9" s="195">
        <v>1</v>
      </c>
      <c r="D9" s="194">
        <f t="shared" ref="D9:D48" si="0">SUM(B9:C9)</f>
        <v>16</v>
      </c>
      <c r="E9" s="250"/>
      <c r="F9" s="270" t="s">
        <v>7</v>
      </c>
      <c r="G9" s="236">
        <v>546</v>
      </c>
    </row>
    <row r="10" spans="1:7" ht="9.9" customHeight="1" x14ac:dyDescent="0.25">
      <c r="A10" s="141" t="s">
        <v>6</v>
      </c>
      <c r="B10" s="195">
        <v>52</v>
      </c>
      <c r="C10" s="195">
        <v>11</v>
      </c>
      <c r="D10" s="194">
        <f t="shared" si="0"/>
        <v>63</v>
      </c>
      <c r="E10" s="250"/>
      <c r="F10" s="270" t="s">
        <v>121</v>
      </c>
      <c r="G10" s="236">
        <v>277</v>
      </c>
    </row>
    <row r="11" spans="1:7" ht="9.9" customHeight="1" x14ac:dyDescent="0.25">
      <c r="A11" s="141" t="s">
        <v>88</v>
      </c>
      <c r="B11" s="195">
        <v>4</v>
      </c>
      <c r="C11" s="195">
        <v>0</v>
      </c>
      <c r="D11" s="194">
        <f t="shared" si="0"/>
        <v>4</v>
      </c>
      <c r="E11" s="250"/>
      <c r="F11" s="270" t="s">
        <v>8</v>
      </c>
      <c r="G11" s="236">
        <v>269</v>
      </c>
    </row>
    <row r="12" spans="1:7" ht="9.9" customHeight="1" x14ac:dyDescent="0.25">
      <c r="A12" s="141" t="s">
        <v>321</v>
      </c>
      <c r="B12" s="195">
        <v>1</v>
      </c>
      <c r="C12" s="195">
        <v>0</v>
      </c>
      <c r="D12" s="194">
        <f t="shared" si="0"/>
        <v>1</v>
      </c>
      <c r="E12" s="250"/>
      <c r="F12" s="270" t="s">
        <v>10</v>
      </c>
      <c r="G12" s="236">
        <v>209</v>
      </c>
    </row>
    <row r="13" spans="1:7" ht="9.9" customHeight="1" x14ac:dyDescent="0.25">
      <c r="A13" s="141" t="s">
        <v>114</v>
      </c>
      <c r="B13" s="195">
        <v>2</v>
      </c>
      <c r="C13" s="195">
        <v>0</v>
      </c>
      <c r="D13" s="194">
        <f t="shared" si="0"/>
        <v>2</v>
      </c>
      <c r="E13" s="250"/>
      <c r="F13" s="270" t="s">
        <v>39</v>
      </c>
      <c r="G13" s="236">
        <v>199</v>
      </c>
    </row>
    <row r="14" spans="1:7" ht="9.9" customHeight="1" x14ac:dyDescent="0.25">
      <c r="A14" s="141" t="s">
        <v>222</v>
      </c>
      <c r="B14" s="195">
        <v>12</v>
      </c>
      <c r="C14" s="195">
        <v>1</v>
      </c>
      <c r="D14" s="194">
        <f t="shared" si="0"/>
        <v>13</v>
      </c>
      <c r="E14" s="250"/>
      <c r="F14" s="270" t="s">
        <v>325</v>
      </c>
      <c r="G14" s="236">
        <v>198</v>
      </c>
    </row>
    <row r="15" spans="1:7" ht="9.9" customHeight="1" x14ac:dyDescent="0.25">
      <c r="A15" s="141" t="s">
        <v>95</v>
      </c>
      <c r="B15" s="195">
        <v>8</v>
      </c>
      <c r="C15" s="195">
        <v>1</v>
      </c>
      <c r="D15" s="194">
        <f t="shared" si="0"/>
        <v>9</v>
      </c>
      <c r="E15" s="250"/>
      <c r="F15" s="270" t="s">
        <v>40</v>
      </c>
      <c r="G15" s="236">
        <v>185</v>
      </c>
    </row>
    <row r="16" spans="1:7" ht="9.9" customHeight="1" x14ac:dyDescent="0.25">
      <c r="A16" s="141" t="s">
        <v>5</v>
      </c>
      <c r="B16" s="195">
        <v>68</v>
      </c>
      <c r="C16" s="195">
        <v>23</v>
      </c>
      <c r="D16" s="194">
        <f t="shared" si="0"/>
        <v>91</v>
      </c>
      <c r="E16" s="250"/>
      <c r="F16" s="270" t="s">
        <v>103</v>
      </c>
      <c r="G16" s="236">
        <v>184</v>
      </c>
    </row>
    <row r="17" spans="1:7" ht="9.9" customHeight="1" x14ac:dyDescent="0.25">
      <c r="A17" s="141" t="s">
        <v>40</v>
      </c>
      <c r="B17" s="195">
        <v>143</v>
      </c>
      <c r="C17" s="195">
        <v>42</v>
      </c>
      <c r="D17" s="194">
        <f t="shared" si="0"/>
        <v>185</v>
      </c>
      <c r="E17" s="250"/>
      <c r="F17" s="270" t="s">
        <v>92</v>
      </c>
      <c r="G17" s="236">
        <v>174</v>
      </c>
    </row>
    <row r="18" spans="1:7" ht="9.9" customHeight="1" x14ac:dyDescent="0.25">
      <c r="A18" s="141" t="s">
        <v>110</v>
      </c>
      <c r="B18" s="195">
        <v>21</v>
      </c>
      <c r="C18" s="195">
        <v>10</v>
      </c>
      <c r="D18" s="194">
        <f t="shared" si="0"/>
        <v>31</v>
      </c>
      <c r="E18" s="250"/>
      <c r="F18" s="270" t="s">
        <v>1</v>
      </c>
      <c r="G18" s="236">
        <v>1481</v>
      </c>
    </row>
    <row r="19" spans="1:7" ht="9.9" customHeight="1" x14ac:dyDescent="0.25">
      <c r="A19" s="141" t="s">
        <v>223</v>
      </c>
      <c r="B19" s="195">
        <v>26</v>
      </c>
      <c r="C19" s="195">
        <v>11</v>
      </c>
      <c r="D19" s="194">
        <f t="shared" si="0"/>
        <v>37</v>
      </c>
      <c r="E19" s="250"/>
      <c r="F19" s="270" t="s">
        <v>290</v>
      </c>
      <c r="G19" s="236">
        <v>3722</v>
      </c>
    </row>
    <row r="20" spans="1:7" ht="9.9" customHeight="1" x14ac:dyDescent="0.25">
      <c r="A20" s="141" t="s">
        <v>89</v>
      </c>
      <c r="B20" s="195">
        <v>30</v>
      </c>
      <c r="C20" s="195">
        <v>8</v>
      </c>
      <c r="D20" s="194">
        <f t="shared" si="0"/>
        <v>38</v>
      </c>
      <c r="E20" s="250"/>
      <c r="F20" s="271"/>
      <c r="G20" s="271"/>
    </row>
    <row r="21" spans="1:7" ht="9.9" customHeight="1" x14ac:dyDescent="0.25">
      <c r="A21" s="141" t="s">
        <v>90</v>
      </c>
      <c r="B21" s="195">
        <v>7</v>
      </c>
      <c r="C21" s="195">
        <v>2</v>
      </c>
      <c r="D21" s="194">
        <f t="shared" si="0"/>
        <v>9</v>
      </c>
      <c r="E21" s="250"/>
      <c r="F21" s="355"/>
      <c r="G21" s="355"/>
    </row>
    <row r="22" spans="1:7" ht="9.9" customHeight="1" x14ac:dyDescent="0.25">
      <c r="A22" s="141" t="s">
        <v>7</v>
      </c>
      <c r="B22" s="195">
        <v>431</v>
      </c>
      <c r="C22" s="195">
        <v>115</v>
      </c>
      <c r="D22" s="194">
        <f t="shared" si="0"/>
        <v>546</v>
      </c>
      <c r="E22" s="250"/>
      <c r="F22" s="271"/>
      <c r="G22" s="271"/>
    </row>
    <row r="23" spans="1:7" ht="9.9" customHeight="1" x14ac:dyDescent="0.25">
      <c r="A23" s="141" t="s">
        <v>91</v>
      </c>
      <c r="B23" s="195">
        <v>18</v>
      </c>
      <c r="C23" s="195">
        <v>10</v>
      </c>
      <c r="D23" s="194">
        <f t="shared" si="0"/>
        <v>28</v>
      </c>
      <c r="E23" s="250"/>
      <c r="F23" s="271"/>
      <c r="G23" s="271"/>
    </row>
    <row r="24" spans="1:7" ht="9.9" customHeight="1" x14ac:dyDescent="0.25">
      <c r="A24" s="141" t="s">
        <v>224</v>
      </c>
      <c r="B24" s="195">
        <v>119</v>
      </c>
      <c r="C24" s="195">
        <v>33</v>
      </c>
      <c r="D24" s="194">
        <f t="shared" si="0"/>
        <v>152</v>
      </c>
      <c r="E24" s="250"/>
      <c r="F24" s="43"/>
      <c r="G24" s="43"/>
    </row>
    <row r="25" spans="1:7" ht="9.9" customHeight="1" x14ac:dyDescent="0.25">
      <c r="A25" s="141" t="s">
        <v>115</v>
      </c>
      <c r="B25" s="195">
        <v>0</v>
      </c>
      <c r="C25" s="195">
        <v>2</v>
      </c>
      <c r="D25" s="194">
        <f t="shared" si="0"/>
        <v>2</v>
      </c>
      <c r="E25" s="250"/>
      <c r="F25" s="43"/>
      <c r="G25" s="43"/>
    </row>
    <row r="26" spans="1:7" ht="9.9" customHeight="1" x14ac:dyDescent="0.25">
      <c r="A26" s="141" t="s">
        <v>39</v>
      </c>
      <c r="B26" s="195">
        <v>145</v>
      </c>
      <c r="C26" s="195">
        <v>54</v>
      </c>
      <c r="D26" s="194">
        <f t="shared" si="0"/>
        <v>199</v>
      </c>
      <c r="E26" s="250"/>
      <c r="F26" s="43"/>
      <c r="G26" s="43"/>
    </row>
    <row r="27" spans="1:7" ht="9.9" customHeight="1" x14ac:dyDescent="0.25">
      <c r="A27" s="141" t="s">
        <v>96</v>
      </c>
      <c r="B27" s="195">
        <v>5</v>
      </c>
      <c r="C27" s="195">
        <v>1</v>
      </c>
      <c r="D27" s="194">
        <f t="shared" si="0"/>
        <v>6</v>
      </c>
      <c r="F27" s="43"/>
      <c r="G27" s="43"/>
    </row>
    <row r="28" spans="1:7" ht="9.9" customHeight="1" x14ac:dyDescent="0.25">
      <c r="A28" s="141" t="s">
        <v>97</v>
      </c>
      <c r="B28" s="195">
        <v>10</v>
      </c>
      <c r="C28" s="195">
        <v>0</v>
      </c>
      <c r="D28" s="194">
        <f t="shared" si="0"/>
        <v>10</v>
      </c>
      <c r="F28" s="43"/>
      <c r="G28" s="43"/>
    </row>
    <row r="29" spans="1:7" ht="9.9" customHeight="1" x14ac:dyDescent="0.25">
      <c r="A29" s="141" t="s">
        <v>92</v>
      </c>
      <c r="B29" s="195">
        <v>126</v>
      </c>
      <c r="C29" s="195">
        <v>48</v>
      </c>
      <c r="D29" s="194">
        <f t="shared" si="0"/>
        <v>174</v>
      </c>
      <c r="F29" s="43"/>
      <c r="G29" s="43"/>
    </row>
    <row r="30" spans="1:7" ht="9.9" customHeight="1" x14ac:dyDescent="0.25">
      <c r="A30" s="141" t="s">
        <v>93</v>
      </c>
      <c r="B30" s="195">
        <v>21</v>
      </c>
      <c r="C30" s="195">
        <v>4</v>
      </c>
      <c r="D30" s="194">
        <f t="shared" si="0"/>
        <v>25</v>
      </c>
      <c r="F30" s="43"/>
      <c r="G30" s="43"/>
    </row>
    <row r="31" spans="1:7" ht="9.9" customHeight="1" x14ac:dyDescent="0.25">
      <c r="A31" s="141" t="s">
        <v>94</v>
      </c>
      <c r="B31" s="195">
        <v>25</v>
      </c>
      <c r="C31" s="195">
        <v>8</v>
      </c>
      <c r="D31" s="194">
        <f t="shared" si="0"/>
        <v>33</v>
      </c>
      <c r="F31" s="43"/>
      <c r="G31" s="43"/>
    </row>
    <row r="32" spans="1:7" ht="9.9" customHeight="1" x14ac:dyDescent="0.25">
      <c r="A32" s="141" t="s">
        <v>121</v>
      </c>
      <c r="B32" s="195">
        <v>239</v>
      </c>
      <c r="C32" s="195">
        <v>38</v>
      </c>
      <c r="D32" s="194">
        <f t="shared" si="0"/>
        <v>277</v>
      </c>
      <c r="F32" s="43"/>
      <c r="G32" s="43"/>
    </row>
    <row r="33" spans="1:7" ht="9.9" customHeight="1" x14ac:dyDescent="0.25">
      <c r="A33" s="141" t="s">
        <v>324</v>
      </c>
      <c r="B33" s="195">
        <v>0</v>
      </c>
      <c r="C33" s="195">
        <v>1</v>
      </c>
      <c r="D33" s="194">
        <f t="shared" si="0"/>
        <v>1</v>
      </c>
      <c r="F33" s="43"/>
      <c r="G33" s="43"/>
    </row>
    <row r="34" spans="1:7" ht="9.9" customHeight="1" x14ac:dyDescent="0.25">
      <c r="A34" s="141" t="s">
        <v>335</v>
      </c>
      <c r="B34" s="195">
        <v>371</v>
      </c>
      <c r="C34" s="195">
        <v>119</v>
      </c>
      <c r="D34" s="194">
        <f t="shared" si="0"/>
        <v>490</v>
      </c>
      <c r="F34" s="43"/>
      <c r="G34" s="43"/>
    </row>
    <row r="35" spans="1:7" ht="9.9" customHeight="1" x14ac:dyDescent="0.25">
      <c r="A35" s="141" t="s">
        <v>125</v>
      </c>
      <c r="B35" s="195">
        <v>5</v>
      </c>
      <c r="C35" s="195">
        <v>2</v>
      </c>
      <c r="D35" s="194">
        <f t="shared" si="0"/>
        <v>7</v>
      </c>
      <c r="F35" s="43"/>
      <c r="G35" s="43"/>
    </row>
    <row r="36" spans="1:7" ht="9.9" customHeight="1" x14ac:dyDescent="0.25">
      <c r="A36" s="141" t="s">
        <v>38</v>
      </c>
      <c r="B36" s="195">
        <v>107</v>
      </c>
      <c r="C36" s="195">
        <v>25</v>
      </c>
      <c r="D36" s="194">
        <f t="shared" si="0"/>
        <v>132</v>
      </c>
      <c r="F36" s="43"/>
      <c r="G36" s="43"/>
    </row>
    <row r="37" spans="1:7" ht="9.9" customHeight="1" x14ac:dyDescent="0.25">
      <c r="A37" s="141" t="s">
        <v>122</v>
      </c>
      <c r="B37" s="195">
        <v>11</v>
      </c>
      <c r="C37" s="195">
        <v>1</v>
      </c>
      <c r="D37" s="194">
        <f t="shared" si="0"/>
        <v>12</v>
      </c>
      <c r="F37" s="43"/>
      <c r="G37" s="43"/>
    </row>
    <row r="38" spans="1:7" ht="9.9" customHeight="1" x14ac:dyDescent="0.25">
      <c r="A38" s="141" t="s">
        <v>9</v>
      </c>
      <c r="B38" s="195">
        <v>119</v>
      </c>
      <c r="C38" s="195">
        <v>28</v>
      </c>
      <c r="D38" s="194">
        <f t="shared" si="0"/>
        <v>147</v>
      </c>
      <c r="F38" s="43"/>
      <c r="G38" s="43"/>
    </row>
    <row r="39" spans="1:7" ht="9.9" customHeight="1" x14ac:dyDescent="0.25">
      <c r="A39" s="141" t="s">
        <v>101</v>
      </c>
      <c r="B39" s="195">
        <v>4</v>
      </c>
      <c r="C39" s="195">
        <v>2</v>
      </c>
      <c r="D39" s="194">
        <f t="shared" si="0"/>
        <v>6</v>
      </c>
      <c r="F39" s="43"/>
      <c r="G39" s="43"/>
    </row>
    <row r="40" spans="1:7" ht="9.9" customHeight="1" x14ac:dyDescent="0.25">
      <c r="A40" s="141" t="s">
        <v>118</v>
      </c>
      <c r="B40" s="195">
        <v>5</v>
      </c>
      <c r="C40" s="195">
        <v>2</v>
      </c>
      <c r="D40" s="194">
        <f t="shared" si="0"/>
        <v>7</v>
      </c>
      <c r="F40" s="43"/>
      <c r="G40" s="43"/>
    </row>
    <row r="41" spans="1:7" ht="9.9" customHeight="1" x14ac:dyDescent="0.25">
      <c r="A41" s="141" t="s">
        <v>102</v>
      </c>
      <c r="B41" s="195">
        <v>14</v>
      </c>
      <c r="C41" s="195">
        <v>4</v>
      </c>
      <c r="D41" s="194">
        <f t="shared" si="0"/>
        <v>18</v>
      </c>
      <c r="F41" s="43"/>
      <c r="G41" s="43"/>
    </row>
    <row r="42" spans="1:7" ht="9.9" customHeight="1" x14ac:dyDescent="0.25">
      <c r="A42" s="141" t="s">
        <v>103</v>
      </c>
      <c r="B42" s="195">
        <v>154</v>
      </c>
      <c r="C42" s="195">
        <v>30</v>
      </c>
      <c r="D42" s="194">
        <f t="shared" ref="D42:D43" si="1">SUM(B42:C42)</f>
        <v>184</v>
      </c>
      <c r="F42" s="43"/>
      <c r="G42" s="43"/>
    </row>
    <row r="43" spans="1:7" ht="9.9" customHeight="1" x14ac:dyDescent="0.25">
      <c r="A43" s="141" t="s">
        <v>8</v>
      </c>
      <c r="B43" s="195">
        <v>185</v>
      </c>
      <c r="C43" s="195">
        <v>84</v>
      </c>
      <c r="D43" s="194">
        <f t="shared" si="1"/>
        <v>269</v>
      </c>
      <c r="F43" s="43"/>
      <c r="G43" s="43"/>
    </row>
    <row r="44" spans="1:7" ht="9.9" customHeight="1" x14ac:dyDescent="0.25">
      <c r="A44" s="141" t="s">
        <v>336</v>
      </c>
      <c r="B44" s="195">
        <v>0</v>
      </c>
      <c r="C44" s="195">
        <v>1</v>
      </c>
      <c r="D44" s="194">
        <f t="shared" ref="D44:D47" si="2">SUM(B44:C44)</f>
        <v>1</v>
      </c>
      <c r="F44" s="43"/>
      <c r="G44" s="43"/>
    </row>
    <row r="45" spans="1:7" ht="9.9" customHeight="1" x14ac:dyDescent="0.25">
      <c r="A45" s="141" t="s">
        <v>10</v>
      </c>
      <c r="B45" s="195">
        <v>122</v>
      </c>
      <c r="C45" s="195">
        <v>87</v>
      </c>
      <c r="D45" s="194">
        <f t="shared" ref="D45" si="3">SUM(B45:C45)</f>
        <v>209</v>
      </c>
      <c r="F45" s="43"/>
      <c r="G45" s="43"/>
    </row>
    <row r="46" spans="1:7" ht="9.9" customHeight="1" x14ac:dyDescent="0.25">
      <c r="A46" s="141" t="s">
        <v>117</v>
      </c>
      <c r="B46" s="195">
        <v>54</v>
      </c>
      <c r="C46" s="195">
        <v>15</v>
      </c>
      <c r="D46" s="194">
        <f t="shared" si="2"/>
        <v>69</v>
      </c>
      <c r="F46" s="43"/>
      <c r="G46" s="43"/>
    </row>
    <row r="47" spans="1:7" ht="9.9" customHeight="1" x14ac:dyDescent="0.25">
      <c r="A47" s="141" t="s">
        <v>225</v>
      </c>
      <c r="B47" s="195">
        <v>17</v>
      </c>
      <c r="C47" s="195">
        <v>4</v>
      </c>
      <c r="D47" s="194">
        <f t="shared" si="2"/>
        <v>21</v>
      </c>
      <c r="F47" s="43"/>
      <c r="G47" s="43"/>
    </row>
    <row r="48" spans="1:7" ht="9.9" customHeight="1" x14ac:dyDescent="0.25">
      <c r="A48" s="141" t="s">
        <v>325</v>
      </c>
      <c r="B48" s="195">
        <v>143</v>
      </c>
      <c r="C48" s="195">
        <v>55</v>
      </c>
      <c r="D48" s="194">
        <f t="shared" si="0"/>
        <v>198</v>
      </c>
      <c r="F48" s="43"/>
      <c r="G48" s="43"/>
    </row>
    <row r="49" spans="1:7" ht="6" customHeight="1" x14ac:dyDescent="0.25">
      <c r="A49" s="176"/>
      <c r="B49" s="197"/>
      <c r="C49" s="197"/>
      <c r="D49" s="194"/>
      <c r="F49" s="43"/>
      <c r="G49" s="43"/>
    </row>
    <row r="50" spans="1:7" ht="18.75" customHeight="1" x14ac:dyDescent="0.25">
      <c r="A50" s="86" t="s">
        <v>0</v>
      </c>
      <c r="B50" s="196">
        <f>SUM(B9:B48)</f>
        <v>2839</v>
      </c>
      <c r="C50" s="196">
        <f>SUM(C9:C48)</f>
        <v>883</v>
      </c>
      <c r="D50" s="196">
        <f>SUM(D9:D48)</f>
        <v>3722</v>
      </c>
      <c r="F50" s="43"/>
      <c r="G50" s="43"/>
    </row>
    <row r="51" spans="1:7" ht="18.75" customHeight="1" x14ac:dyDescent="0.25">
      <c r="F51" s="43"/>
      <c r="G51" s="43"/>
    </row>
    <row r="52" spans="1:7" ht="15.6" x14ac:dyDescent="0.25">
      <c r="F52" s="43"/>
      <c r="G52" s="43"/>
    </row>
    <row r="53" spans="1:7" ht="16.5" customHeight="1" x14ac:dyDescent="0.25">
      <c r="F53" s="43"/>
      <c r="G53" s="43"/>
    </row>
    <row r="54" spans="1:7" ht="18" customHeight="1" x14ac:dyDescent="0.25">
      <c r="F54" s="43"/>
      <c r="G54" s="43"/>
    </row>
    <row r="55" spans="1:7" ht="15.6" x14ac:dyDescent="0.25">
      <c r="F55" s="43"/>
      <c r="G55" s="43"/>
    </row>
    <row r="56" spans="1:7" ht="45" customHeight="1" x14ac:dyDescent="0.25">
      <c r="F56" s="43"/>
      <c r="G56" s="43"/>
    </row>
    <row r="57" spans="1:7" ht="31.5" customHeight="1" x14ac:dyDescent="0.25">
      <c r="F57" s="43"/>
      <c r="G57" s="43"/>
    </row>
    <row r="58" spans="1:7" ht="30" customHeight="1" x14ac:dyDescent="0.25">
      <c r="F58" s="43"/>
      <c r="G58" s="43"/>
    </row>
    <row r="59" spans="1:7" ht="15.6" x14ac:dyDescent="0.25">
      <c r="F59" s="43"/>
      <c r="G59" s="43"/>
    </row>
    <row r="60" spans="1:7" ht="15" customHeight="1" x14ac:dyDescent="0.25">
      <c r="A60" s="48" t="s">
        <v>269</v>
      </c>
      <c r="F60" s="43"/>
      <c r="G60" s="43"/>
    </row>
    <row r="61" spans="1:7" ht="13.2" x14ac:dyDescent="0.25">
      <c r="A61" s="48" t="s">
        <v>243</v>
      </c>
      <c r="F61" s="43"/>
      <c r="G61" s="43"/>
    </row>
    <row r="62" spans="1:7" ht="13.2" x14ac:dyDescent="0.25">
      <c r="A62" s="48" t="s">
        <v>273</v>
      </c>
      <c r="F62" s="43"/>
      <c r="G62" s="43"/>
    </row>
    <row r="63" spans="1:7" s="227" customFormat="1" ht="15" customHeight="1" x14ac:dyDescent="0.25">
      <c r="A63" s="228"/>
      <c r="B63" s="229"/>
    </row>
    <row r="64" spans="1:7" s="227" customFormat="1" ht="15" customHeight="1" x14ac:dyDescent="0.25">
      <c r="A64" s="228"/>
      <c r="B64" s="229"/>
    </row>
    <row r="65" spans="1:2" s="227" customFormat="1" ht="13.2" x14ac:dyDescent="0.25">
      <c r="A65" s="228"/>
      <c r="B65" s="229"/>
    </row>
    <row r="66" spans="1:2" s="227" customFormat="1" ht="13.2" x14ac:dyDescent="0.25">
      <c r="A66" s="228"/>
      <c r="B66" s="229"/>
    </row>
    <row r="67" spans="1:2" s="227" customFormat="1" ht="13.2" x14ac:dyDescent="0.25"/>
    <row r="68" spans="1:2" ht="15.6" x14ac:dyDescent="0.25">
      <c r="A68" s="272"/>
      <c r="B68" s="271"/>
    </row>
    <row r="69" spans="1:2" ht="15.6" x14ac:dyDescent="0.25">
      <c r="A69" s="272"/>
      <c r="B69" s="271"/>
    </row>
    <row r="70" spans="1:2" ht="15.6" x14ac:dyDescent="0.25">
      <c r="A70" s="272"/>
      <c r="B70" s="271"/>
    </row>
    <row r="71" spans="1:2" ht="15.6" x14ac:dyDescent="0.25">
      <c r="A71" s="272"/>
      <c r="B71" s="271"/>
    </row>
    <row r="72" spans="1:2" ht="15.6" x14ac:dyDescent="0.25">
      <c r="A72" s="272"/>
      <c r="B72" s="271"/>
    </row>
    <row r="73" spans="1:2" ht="15.6" x14ac:dyDescent="0.25">
      <c r="A73" s="272"/>
      <c r="B73" s="271"/>
    </row>
    <row r="74" spans="1:2" ht="15.6" x14ac:dyDescent="0.25">
      <c r="A74" s="272"/>
      <c r="B74" s="271"/>
    </row>
    <row r="75" spans="1:2" ht="15.6" x14ac:dyDescent="0.25">
      <c r="A75" s="272"/>
      <c r="B75" s="271"/>
    </row>
    <row r="76" spans="1:2" ht="15.6" x14ac:dyDescent="0.25"/>
    <row r="77" spans="1:2" ht="15.6" x14ac:dyDescent="0.25"/>
    <row r="78" spans="1:2" ht="15.6" x14ac:dyDescent="0.25"/>
    <row r="79" spans="1:2" ht="15.6" x14ac:dyDescent="0.25"/>
    <row r="80" spans="1:2" ht="15.6" x14ac:dyDescent="0.25"/>
    <row r="81" ht="15.6" x14ac:dyDescent="0.25"/>
    <row r="82" ht="15.6" x14ac:dyDescent="0.25"/>
    <row r="83" ht="15.6" x14ac:dyDescent="0.25"/>
    <row r="84" ht="15.6" x14ac:dyDescent="0.25"/>
    <row r="85" ht="15.6" x14ac:dyDescent="0.25"/>
    <row r="86" ht="15.6" x14ac:dyDescent="0.25"/>
    <row r="87" ht="15.6" x14ac:dyDescent="0.25"/>
    <row r="88" ht="15.6" x14ac:dyDescent="0.25"/>
    <row r="89" ht="15.6" x14ac:dyDescent="0.25"/>
    <row r="90" ht="15.6" x14ac:dyDescent="0.25"/>
    <row r="91" ht="15.6" x14ac:dyDescent="0.25"/>
    <row r="92" ht="15.6" x14ac:dyDescent="0.25"/>
    <row r="93" ht="15.6" x14ac:dyDescent="0.25"/>
    <row r="94" ht="15.6" x14ac:dyDescent="0.25"/>
    <row r="95" ht="15.6" x14ac:dyDescent="0.25"/>
    <row r="96" ht="15.6" x14ac:dyDescent="0.25"/>
    <row r="97" ht="15.6" x14ac:dyDescent="0.25"/>
    <row r="98" ht="15.6" x14ac:dyDescent="0.25"/>
    <row r="99" ht="15.6" x14ac:dyDescent="0.25"/>
    <row r="100" ht="15.6" x14ac:dyDescent="0.25"/>
    <row r="101" ht="15.6" x14ac:dyDescent="0.25"/>
    <row r="102" ht="15.6" x14ac:dyDescent="0.25"/>
    <row r="103" ht="15.6" x14ac:dyDescent="0.25"/>
    <row r="104" ht="15.6" x14ac:dyDescent="0.25"/>
    <row r="105" ht="15.6" x14ac:dyDescent="0.25"/>
    <row r="106" ht="15.6" x14ac:dyDescent="0.25"/>
    <row r="107" ht="15.6" x14ac:dyDescent="0.25"/>
    <row r="108" ht="15.6" x14ac:dyDescent="0.25"/>
    <row r="109" ht="15.6" x14ac:dyDescent="0.25"/>
    <row r="110" ht="15.6" x14ac:dyDescent="0.25"/>
    <row r="111" ht="15.6" x14ac:dyDescent="0.25"/>
    <row r="112" ht="15.6" x14ac:dyDescent="0.25"/>
    <row r="113" ht="15.6" x14ac:dyDescent="0.25"/>
    <row r="114" ht="15.6" x14ac:dyDescent="0.25"/>
    <row r="115" ht="15.6" x14ac:dyDescent="0.25"/>
    <row r="116" ht="15.6" x14ac:dyDescent="0.25"/>
    <row r="117" ht="15.6" x14ac:dyDescent="0.25"/>
    <row r="118" ht="15.6" x14ac:dyDescent="0.25"/>
    <row r="119" ht="15.6" x14ac:dyDescent="0.25"/>
    <row r="120" ht="15.6" x14ac:dyDescent="0.25"/>
    <row r="121" ht="15.6" x14ac:dyDescent="0.25"/>
    <row r="122" ht="15.6" x14ac:dyDescent="0.25"/>
    <row r="123" ht="15.6" x14ac:dyDescent="0.25"/>
    <row r="124" ht="15.6" x14ac:dyDescent="0.25"/>
    <row r="125" ht="15.6" x14ac:dyDescent="0.25"/>
    <row r="126" ht="15.6" x14ac:dyDescent="0.25"/>
    <row r="127" ht="15.6" x14ac:dyDescent="0.25"/>
    <row r="128" ht="15.6" x14ac:dyDescent="0.25"/>
    <row r="129" ht="15.6" x14ac:dyDescent="0.25"/>
    <row r="130" ht="15.6" x14ac:dyDescent="0.25"/>
    <row r="131" ht="15.6" x14ac:dyDescent="0.25"/>
    <row r="132" ht="15.6" x14ac:dyDescent="0.25"/>
    <row r="133" ht="15.6" x14ac:dyDescent="0.25"/>
    <row r="134" ht="15.6" x14ac:dyDescent="0.25"/>
    <row r="135" ht="15.6" x14ac:dyDescent="0.25"/>
    <row r="136" ht="15.6" x14ac:dyDescent="0.25"/>
    <row r="137" ht="15.6" x14ac:dyDescent="0.25"/>
    <row r="138" ht="15.6" x14ac:dyDescent="0.25"/>
    <row r="139" ht="15.6" x14ac:dyDescent="0.25"/>
    <row r="140" ht="15.6" x14ac:dyDescent="0.25"/>
    <row r="141" ht="15.6" x14ac:dyDescent="0.25"/>
    <row r="142" ht="15.6" x14ac:dyDescent="0.25"/>
    <row r="143" ht="15.6" x14ac:dyDescent="0.25"/>
    <row r="144" ht="15.6" x14ac:dyDescent="0.25"/>
    <row r="145" ht="15.6" x14ac:dyDescent="0.25"/>
    <row r="146" ht="15.6" x14ac:dyDescent="0.25"/>
    <row r="147" ht="15.6" x14ac:dyDescent="0.25"/>
    <row r="148" ht="15.6" x14ac:dyDescent="0.25"/>
    <row r="149" ht="15.6" x14ac:dyDescent="0.25"/>
    <row r="150" ht="15.6" x14ac:dyDescent="0.25"/>
    <row r="151" ht="15.6" x14ac:dyDescent="0.25"/>
    <row r="152" ht="15.6" x14ac:dyDescent="0.25"/>
    <row r="153" ht="15.6" x14ac:dyDescent="0.25"/>
    <row r="154" ht="15.6" x14ac:dyDescent="0.25"/>
    <row r="155" ht="15.6" x14ac:dyDescent="0.25"/>
    <row r="156" ht="15.6" x14ac:dyDescent="0.25"/>
    <row r="157" ht="15.6" x14ac:dyDescent="0.25"/>
    <row r="158" ht="15.6" x14ac:dyDescent="0.25"/>
    <row r="159" ht="15.6" x14ac:dyDescent="0.25"/>
    <row r="160" ht="15.6" x14ac:dyDescent="0.25"/>
    <row r="161" ht="15.6" x14ac:dyDescent="0.25"/>
    <row r="162" ht="15.6" x14ac:dyDescent="0.25"/>
    <row r="163" ht="15.6" x14ac:dyDescent="0.25"/>
    <row r="164" ht="15.6" x14ac:dyDescent="0.25"/>
    <row r="165" ht="15.6" x14ac:dyDescent="0.25"/>
  </sheetData>
  <sortState xmlns:xlrd2="http://schemas.microsoft.com/office/spreadsheetml/2017/richdata2" ref="F9:G47">
    <sortCondition descending="1" ref="G9:G47"/>
  </sortState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1000000000000001" bottom="0" header="0" footer="0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16</vt:i4>
      </vt:variant>
    </vt:vector>
  </HeadingPairs>
  <TitlesOfParts>
    <vt:vector size="34" baseType="lpstr">
      <vt:lpstr>C-1 A</vt:lpstr>
      <vt:lpstr>C-1 B</vt:lpstr>
      <vt:lpstr>C-2</vt:lpstr>
      <vt:lpstr>C-3</vt:lpstr>
      <vt:lpstr>C-4</vt:lpstr>
      <vt:lpstr>C-5</vt:lpstr>
      <vt:lpstr>C-6</vt:lpstr>
      <vt:lpstr>C-7</vt:lpstr>
      <vt:lpstr>C-71</vt:lpstr>
      <vt:lpstr>C-8</vt:lpstr>
      <vt:lpstr>C-9</vt:lpstr>
      <vt:lpstr>C-10</vt:lpstr>
      <vt:lpstr>C-11</vt:lpstr>
      <vt:lpstr>C-12</vt:lpstr>
      <vt:lpstr>C-13</vt:lpstr>
      <vt:lpstr>C-14</vt:lpstr>
      <vt:lpstr>C-15</vt:lpstr>
      <vt:lpstr>C-16</vt:lpstr>
      <vt:lpstr>'C-1 A'!Área_de_impresión</vt:lpstr>
      <vt:lpstr>'C-1 B'!Área_de_impresión</vt:lpstr>
      <vt:lpstr>'C-10'!Área_de_impresión</vt:lpstr>
      <vt:lpstr>'C-11'!Área_de_impresión</vt:lpstr>
      <vt:lpstr>'C-12'!Área_de_impresión</vt:lpstr>
      <vt:lpstr>'C-13'!Área_de_impresión</vt:lpstr>
      <vt:lpstr>'C-14'!Área_de_impresión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'C-71'!Área_de_impresión</vt:lpstr>
      <vt:lpstr>'C-8'!Área_de_impresión</vt:lpstr>
      <vt:lpstr>'C-9'!Área_de_impresión</vt:lpstr>
    </vt:vector>
  </TitlesOfParts>
  <Company>Ministerio de Trabajo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apacheco</dc:creator>
  <cp:lastModifiedBy>Jonathan Torres Rodriguez</cp:lastModifiedBy>
  <cp:lastPrinted>2025-04-22T20:08:29Z</cp:lastPrinted>
  <dcterms:created xsi:type="dcterms:W3CDTF">2005-11-30T15:13:05Z</dcterms:created>
  <dcterms:modified xsi:type="dcterms:W3CDTF">2025-04-22T20:10:48Z</dcterms:modified>
</cp:coreProperties>
</file>