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 INMUNIZACIONES\campañas\SEMANA DE LAS AMERICAS\"/>
    </mc:Choice>
  </mc:AlternateContent>
  <xr:revisionPtr revIDLastSave="0" documentId="13_ncr:1_{9304CCFF-8302-49D1-9924-83FA7DA2562E}" xr6:coauthVersionLast="47" xr6:coauthVersionMax="47" xr10:uidLastSave="{00000000-0000-0000-0000-000000000000}"/>
  <bookViews>
    <workbookView xWindow="-120" yWindow="-120" windowWidth="29040" windowHeight="15720" xr2:uid="{DFB5E257-39AC-47F1-90FE-00548576F68D}"/>
  </bookViews>
  <sheets>
    <sheet name="reporte" sheetId="1" r:id="rId1"/>
    <sheet name="db" sheetId="5" state="hidden" r:id="rId2"/>
  </sheets>
  <definedNames>
    <definedName name="DatosExternos_1" localSheetId="1" hidden="1">db!$A$1:$B$554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0" i="1" l="1"/>
  <c r="AA11" i="1"/>
  <c r="AA12" i="1"/>
  <c r="AA14" i="1"/>
  <c r="AA15" i="1"/>
  <c r="AA16" i="1"/>
  <c r="AA17" i="1"/>
  <c r="AA18" i="1"/>
  <c r="AA19" i="1"/>
  <c r="AA20" i="1"/>
  <c r="AA22" i="1"/>
  <c r="AA23" i="1"/>
  <c r="AA24" i="1"/>
  <c r="AA25" i="1"/>
  <c r="AA26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2" i="1"/>
  <c r="AA43" i="1"/>
  <c r="AA44" i="1"/>
  <c r="AA46" i="1"/>
  <c r="AA47" i="1"/>
  <c r="AA49" i="1"/>
  <c r="AA50" i="1"/>
  <c r="AA51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6" i="1"/>
  <c r="AA67" i="1"/>
  <c r="AA68" i="1"/>
  <c r="AA70" i="1"/>
  <c r="AA69" i="1" s="1"/>
  <c r="AA72" i="1"/>
  <c r="AA73" i="1"/>
  <c r="AA74" i="1"/>
  <c r="AA75" i="1"/>
  <c r="AA77" i="1"/>
  <c r="AA78" i="1"/>
  <c r="AA79" i="1"/>
  <c r="AA80" i="1"/>
  <c r="AA81" i="1"/>
  <c r="AA9" i="1"/>
  <c r="Z10" i="1"/>
  <c r="Z11" i="1"/>
  <c r="Z12" i="1"/>
  <c r="Z14" i="1"/>
  <c r="Z15" i="1"/>
  <c r="Z16" i="1"/>
  <c r="Z17" i="1"/>
  <c r="Z18" i="1"/>
  <c r="Z19" i="1"/>
  <c r="Z20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7" i="1"/>
  <c r="Z38" i="1"/>
  <c r="Z39" i="1"/>
  <c r="Z40" i="1"/>
  <c r="Z42" i="1"/>
  <c r="Z43" i="1"/>
  <c r="Z44" i="1"/>
  <c r="Z46" i="1"/>
  <c r="Z47" i="1"/>
  <c r="Z49" i="1"/>
  <c r="Z50" i="1"/>
  <c r="Z51" i="1"/>
  <c r="Z53" i="1"/>
  <c r="Z54" i="1"/>
  <c r="Z55" i="1"/>
  <c r="Z56" i="1"/>
  <c r="Z57" i="1"/>
  <c r="Z58" i="1"/>
  <c r="Z59" i="1"/>
  <c r="Z60" i="1"/>
  <c r="Z61" i="1"/>
  <c r="Z62" i="1"/>
  <c r="Z63" i="1"/>
  <c r="Z64" i="1"/>
  <c r="Z66" i="1"/>
  <c r="Z67" i="1"/>
  <c r="Z68" i="1"/>
  <c r="Z70" i="1"/>
  <c r="Z69" i="1" s="1"/>
  <c r="Z72" i="1"/>
  <c r="Z71" i="1" s="1"/>
  <c r="Z73" i="1"/>
  <c r="Z74" i="1"/>
  <c r="Z75" i="1"/>
  <c r="Z77" i="1"/>
  <c r="Z76" i="1" s="1"/>
  <c r="Z78" i="1"/>
  <c r="Z79" i="1"/>
  <c r="Z80" i="1"/>
  <c r="Z81" i="1"/>
  <c r="Z9" i="1"/>
  <c r="Y10" i="1"/>
  <c r="Y11" i="1"/>
  <c r="Y12" i="1"/>
  <c r="Y8" i="1" s="1"/>
  <c r="Y14" i="1"/>
  <c r="Y15" i="1"/>
  <c r="Y16" i="1"/>
  <c r="Y17" i="1"/>
  <c r="Y18" i="1"/>
  <c r="Y19" i="1"/>
  <c r="Y20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7" i="1"/>
  <c r="Y38" i="1"/>
  <c r="Y39" i="1"/>
  <c r="Y40" i="1"/>
  <c r="Y42" i="1"/>
  <c r="Y43" i="1"/>
  <c r="Y44" i="1"/>
  <c r="Y46" i="1"/>
  <c r="Y45" i="1" s="1"/>
  <c r="Y47" i="1"/>
  <c r="Y49" i="1"/>
  <c r="Y48" i="1" s="1"/>
  <c r="Y50" i="1"/>
  <c r="Y51" i="1"/>
  <c r="Y53" i="1"/>
  <c r="Y54" i="1"/>
  <c r="Y55" i="1"/>
  <c r="Y56" i="1"/>
  <c r="Y57" i="1"/>
  <c r="Y52" i="1" s="1"/>
  <c r="Y58" i="1"/>
  <c r="Y59" i="1"/>
  <c r="Y60" i="1"/>
  <c r="Y61" i="1"/>
  <c r="Y62" i="1"/>
  <c r="Y63" i="1"/>
  <c r="Y64" i="1"/>
  <c r="Y66" i="1"/>
  <c r="Y67" i="1"/>
  <c r="Y65" i="1" s="1"/>
  <c r="Y68" i="1"/>
  <c r="Y70" i="1"/>
  <c r="Y69" i="1" s="1"/>
  <c r="Y72" i="1"/>
  <c r="Y73" i="1"/>
  <c r="Y74" i="1"/>
  <c r="Y75" i="1"/>
  <c r="Y77" i="1"/>
  <c r="Y78" i="1"/>
  <c r="Y79" i="1"/>
  <c r="Y80" i="1"/>
  <c r="Y81" i="1"/>
  <c r="Y9" i="1"/>
  <c r="X10" i="1"/>
  <c r="X11" i="1"/>
  <c r="X12" i="1"/>
  <c r="X14" i="1"/>
  <c r="X15" i="1"/>
  <c r="X16" i="1"/>
  <c r="X17" i="1"/>
  <c r="X18" i="1"/>
  <c r="X19" i="1"/>
  <c r="X20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7" i="1"/>
  <c r="X38" i="1"/>
  <c r="X39" i="1"/>
  <c r="X40" i="1"/>
  <c r="X42" i="1"/>
  <c r="X43" i="1"/>
  <c r="X44" i="1"/>
  <c r="X46" i="1"/>
  <c r="X47" i="1"/>
  <c r="X49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6" i="1"/>
  <c r="X67" i="1"/>
  <c r="X68" i="1"/>
  <c r="X70" i="1"/>
  <c r="X69" i="1" s="1"/>
  <c r="X72" i="1"/>
  <c r="X73" i="1"/>
  <c r="X74" i="1"/>
  <c r="X75" i="1"/>
  <c r="X77" i="1"/>
  <c r="X78" i="1"/>
  <c r="X79" i="1"/>
  <c r="X80" i="1"/>
  <c r="X81" i="1"/>
  <c r="X9" i="1"/>
  <c r="R10" i="1"/>
  <c r="R11" i="1"/>
  <c r="R12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6" i="1"/>
  <c r="R47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70" i="1"/>
  <c r="R69" i="1" s="1"/>
  <c r="S69" i="1" s="1"/>
  <c r="R72" i="1"/>
  <c r="R73" i="1"/>
  <c r="R74" i="1"/>
  <c r="R75" i="1"/>
  <c r="R77" i="1"/>
  <c r="R78" i="1"/>
  <c r="R79" i="1"/>
  <c r="R80" i="1"/>
  <c r="R81" i="1"/>
  <c r="R9" i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7" i="1"/>
  <c r="O38" i="1"/>
  <c r="O39" i="1"/>
  <c r="O40" i="1"/>
  <c r="O42" i="1"/>
  <c r="O43" i="1"/>
  <c r="O44" i="1"/>
  <c r="O46" i="1"/>
  <c r="O47" i="1"/>
  <c r="O49" i="1"/>
  <c r="O50" i="1"/>
  <c r="O51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70" i="1"/>
  <c r="O69" i="1" s="1"/>
  <c r="P69" i="1" s="1"/>
  <c r="O72" i="1"/>
  <c r="O73" i="1"/>
  <c r="O74" i="1"/>
  <c r="O75" i="1"/>
  <c r="O77" i="1"/>
  <c r="O78" i="1"/>
  <c r="O79" i="1"/>
  <c r="O80" i="1"/>
  <c r="O81" i="1"/>
  <c r="O9" i="1"/>
  <c r="N7" i="1"/>
  <c r="Q7" i="1"/>
  <c r="AB7" i="1"/>
  <c r="J7" i="1"/>
  <c r="G7" i="1"/>
  <c r="J82" i="1"/>
  <c r="N82" i="1"/>
  <c r="Q82" i="1"/>
  <c r="AB82" i="1"/>
  <c r="G82" i="1"/>
  <c r="AB76" i="1"/>
  <c r="AB71" i="1"/>
  <c r="AB69" i="1"/>
  <c r="AB65" i="1"/>
  <c r="AB52" i="1"/>
  <c r="AB48" i="1"/>
  <c r="AB45" i="1"/>
  <c r="AB41" i="1"/>
  <c r="AB36" i="1"/>
  <c r="AB27" i="1"/>
  <c r="AB21" i="1"/>
  <c r="AB13" i="1"/>
  <c r="AB8" i="1"/>
  <c r="W10" i="1"/>
  <c r="W11" i="1"/>
  <c r="W12" i="1"/>
  <c r="W14" i="1"/>
  <c r="W15" i="1"/>
  <c r="W16" i="1"/>
  <c r="W17" i="1"/>
  <c r="W18" i="1"/>
  <c r="W19" i="1"/>
  <c r="W20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7" i="1"/>
  <c r="W38" i="1"/>
  <c r="W39" i="1"/>
  <c r="W40" i="1"/>
  <c r="W42" i="1"/>
  <c r="W43" i="1"/>
  <c r="W44" i="1"/>
  <c r="W46" i="1"/>
  <c r="W47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7" i="1"/>
  <c r="W68" i="1"/>
  <c r="W70" i="1"/>
  <c r="W69" i="1" s="1"/>
  <c r="W72" i="1"/>
  <c r="W73" i="1"/>
  <c r="W74" i="1"/>
  <c r="W75" i="1"/>
  <c r="W77" i="1"/>
  <c r="W78" i="1"/>
  <c r="W79" i="1"/>
  <c r="W80" i="1"/>
  <c r="W81" i="1"/>
  <c r="W9" i="1"/>
  <c r="V10" i="1"/>
  <c r="V11" i="1"/>
  <c r="V12" i="1"/>
  <c r="V14" i="1"/>
  <c r="V15" i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7" i="1"/>
  <c r="V38" i="1"/>
  <c r="V39" i="1"/>
  <c r="V40" i="1"/>
  <c r="V42" i="1"/>
  <c r="V43" i="1"/>
  <c r="V44" i="1"/>
  <c r="V46" i="1"/>
  <c r="V47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70" i="1"/>
  <c r="V69" i="1" s="1"/>
  <c r="V72" i="1"/>
  <c r="V73" i="1"/>
  <c r="V74" i="1"/>
  <c r="V75" i="1"/>
  <c r="V77" i="1"/>
  <c r="V78" i="1"/>
  <c r="V79" i="1"/>
  <c r="V80" i="1"/>
  <c r="V81" i="1"/>
  <c r="V9" i="1"/>
  <c r="U14" i="1"/>
  <c r="U15" i="1"/>
  <c r="U16" i="1"/>
  <c r="U17" i="1"/>
  <c r="U18" i="1"/>
  <c r="U19" i="1"/>
  <c r="U20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7" i="1"/>
  <c r="U38" i="1"/>
  <c r="U39" i="1"/>
  <c r="U40" i="1"/>
  <c r="U42" i="1"/>
  <c r="U43" i="1"/>
  <c r="U44" i="1"/>
  <c r="U46" i="1"/>
  <c r="U47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6" i="1"/>
  <c r="U67" i="1"/>
  <c r="U68" i="1"/>
  <c r="U70" i="1"/>
  <c r="U69" i="1" s="1"/>
  <c r="U72" i="1"/>
  <c r="U73" i="1"/>
  <c r="U74" i="1"/>
  <c r="U75" i="1"/>
  <c r="U77" i="1"/>
  <c r="U78" i="1"/>
  <c r="U79" i="1"/>
  <c r="U80" i="1"/>
  <c r="U81" i="1"/>
  <c r="U10" i="1"/>
  <c r="U11" i="1"/>
  <c r="U12" i="1"/>
  <c r="U9" i="1"/>
  <c r="K10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6" i="1"/>
  <c r="K47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70" i="1"/>
  <c r="K69" i="1" s="1"/>
  <c r="L69" i="1" s="1"/>
  <c r="K72" i="1"/>
  <c r="K73" i="1"/>
  <c r="K74" i="1"/>
  <c r="K75" i="1"/>
  <c r="K77" i="1"/>
  <c r="K78" i="1"/>
  <c r="K79" i="1"/>
  <c r="K80" i="1"/>
  <c r="K81" i="1"/>
  <c r="K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69" i="1" s="1"/>
  <c r="I69" i="1" s="1"/>
  <c r="H72" i="1"/>
  <c r="H73" i="1"/>
  <c r="H74" i="1"/>
  <c r="H75" i="1"/>
  <c r="H77" i="1"/>
  <c r="H78" i="1"/>
  <c r="H79" i="1"/>
  <c r="H80" i="1"/>
  <c r="H81" i="1"/>
  <c r="H9" i="1"/>
  <c r="E10" i="1"/>
  <c r="E11" i="1"/>
  <c r="E12" i="1"/>
  <c r="E9" i="1"/>
  <c r="E78" i="1"/>
  <c r="E79" i="1"/>
  <c r="E80" i="1"/>
  <c r="E81" i="1"/>
  <c r="E77" i="1"/>
  <c r="E73" i="1"/>
  <c r="E74" i="1"/>
  <c r="E75" i="1"/>
  <c r="E72" i="1"/>
  <c r="E70" i="1"/>
  <c r="E67" i="1"/>
  <c r="E68" i="1"/>
  <c r="E66" i="1"/>
  <c r="E54" i="1"/>
  <c r="E55" i="1"/>
  <c r="E56" i="1"/>
  <c r="E57" i="1"/>
  <c r="E58" i="1"/>
  <c r="E59" i="1"/>
  <c r="E60" i="1"/>
  <c r="E61" i="1"/>
  <c r="E62" i="1"/>
  <c r="E63" i="1"/>
  <c r="E64" i="1"/>
  <c r="E53" i="1"/>
  <c r="E50" i="1"/>
  <c r="E51" i="1"/>
  <c r="E49" i="1"/>
  <c r="E47" i="1"/>
  <c r="E46" i="1"/>
  <c r="E43" i="1"/>
  <c r="E44" i="1"/>
  <c r="E42" i="1"/>
  <c r="E38" i="1"/>
  <c r="E39" i="1"/>
  <c r="E40" i="1"/>
  <c r="E37" i="1"/>
  <c r="E29" i="1"/>
  <c r="E30" i="1"/>
  <c r="E31" i="1"/>
  <c r="E32" i="1"/>
  <c r="E33" i="1"/>
  <c r="E34" i="1"/>
  <c r="E35" i="1"/>
  <c r="E28" i="1"/>
  <c r="E23" i="1"/>
  <c r="E24" i="1"/>
  <c r="E25" i="1"/>
  <c r="E26" i="1"/>
  <c r="E22" i="1"/>
  <c r="E15" i="1"/>
  <c r="E16" i="1"/>
  <c r="E17" i="1"/>
  <c r="E18" i="1"/>
  <c r="E19" i="1"/>
  <c r="E20" i="1"/>
  <c r="E14" i="1"/>
  <c r="D82" i="1"/>
  <c r="D7" i="1" s="1"/>
  <c r="Y27" i="1" l="1"/>
  <c r="Z52" i="1"/>
  <c r="Z27" i="1"/>
  <c r="Y71" i="1"/>
  <c r="AA76" i="1"/>
  <c r="AA52" i="1"/>
  <c r="AA27" i="1"/>
  <c r="Y21" i="1"/>
  <c r="Z48" i="1"/>
  <c r="AA48" i="1"/>
  <c r="Y41" i="1"/>
  <c r="Z45" i="1"/>
  <c r="Z21" i="1"/>
  <c r="AA71" i="1"/>
  <c r="AA45" i="1"/>
  <c r="AA21" i="1"/>
  <c r="AA82" i="1" s="1"/>
  <c r="AA7" i="1" s="1"/>
  <c r="Z65" i="1"/>
  <c r="Z41" i="1"/>
  <c r="Z82" i="1" s="1"/>
  <c r="Z7" i="1" s="1"/>
  <c r="Y36" i="1"/>
  <c r="Y13" i="1"/>
  <c r="Y82" i="1" s="1"/>
  <c r="Y7" i="1" s="1"/>
  <c r="AA65" i="1"/>
  <c r="AA41" i="1"/>
  <c r="Z36" i="1"/>
  <c r="Z13" i="1"/>
  <c r="AA36" i="1"/>
  <c r="AA13" i="1"/>
  <c r="Z8" i="1"/>
  <c r="Y76" i="1"/>
  <c r="AA8" i="1"/>
  <c r="X8" i="1"/>
  <c r="O36" i="1"/>
  <c r="P36" i="1" s="1"/>
  <c r="K45" i="1"/>
  <c r="L45" i="1" s="1"/>
  <c r="O8" i="1"/>
  <c r="P8" i="1" s="1"/>
  <c r="H71" i="1"/>
  <c r="I71" i="1" s="1"/>
  <c r="R8" i="1"/>
  <c r="S8" i="1" s="1"/>
  <c r="U8" i="1"/>
  <c r="X71" i="1"/>
  <c r="O41" i="1"/>
  <c r="P41" i="1" s="1"/>
  <c r="O48" i="1"/>
  <c r="P48" i="1" s="1"/>
  <c r="O65" i="1"/>
  <c r="P65" i="1" s="1"/>
  <c r="O76" i="1"/>
  <c r="P76" i="1" s="1"/>
  <c r="O52" i="1"/>
  <c r="P52" i="1" s="1"/>
  <c r="O27" i="1"/>
  <c r="P27" i="1" s="1"/>
  <c r="R76" i="1"/>
  <c r="S76" i="1" s="1"/>
  <c r="R27" i="1"/>
  <c r="S27" i="1" s="1"/>
  <c r="X76" i="1"/>
  <c r="X52" i="1"/>
  <c r="X27" i="1"/>
  <c r="R48" i="1"/>
  <c r="S48" i="1" s="1"/>
  <c r="O45" i="1"/>
  <c r="P45" i="1" s="1"/>
  <c r="O21" i="1"/>
  <c r="P21" i="1" s="1"/>
  <c r="R71" i="1"/>
  <c r="S71" i="1" s="1"/>
  <c r="R21" i="1"/>
  <c r="S21" i="1" s="1"/>
  <c r="R45" i="1"/>
  <c r="S45" i="1" s="1"/>
  <c r="X48" i="1"/>
  <c r="X45" i="1"/>
  <c r="X21" i="1"/>
  <c r="R65" i="1"/>
  <c r="S65" i="1" s="1"/>
  <c r="R41" i="1"/>
  <c r="S41" i="1" s="1"/>
  <c r="H65" i="1"/>
  <c r="I65" i="1" s="1"/>
  <c r="V71" i="1"/>
  <c r="O71" i="1"/>
  <c r="P71" i="1" s="1"/>
  <c r="X65" i="1"/>
  <c r="X41" i="1"/>
  <c r="O13" i="1"/>
  <c r="P13" i="1" s="1"/>
  <c r="R36" i="1"/>
  <c r="S36" i="1" s="1"/>
  <c r="R13" i="1"/>
  <c r="S13" i="1" s="1"/>
  <c r="X36" i="1"/>
  <c r="X13" i="1"/>
  <c r="R52" i="1"/>
  <c r="S52" i="1" s="1"/>
  <c r="W65" i="1"/>
  <c r="W41" i="1"/>
  <c r="V13" i="1"/>
  <c r="W8" i="1"/>
  <c r="H13" i="1"/>
  <c r="I13" i="1" s="1"/>
  <c r="H8" i="1"/>
  <c r="I8" i="1" s="1"/>
  <c r="V36" i="1"/>
  <c r="V8" i="1"/>
  <c r="K21" i="1"/>
  <c r="L21" i="1" s="1"/>
  <c r="K65" i="1"/>
  <c r="L65" i="1" s="1"/>
  <c r="K41" i="1"/>
  <c r="L41" i="1" s="1"/>
  <c r="W45" i="1"/>
  <c r="W21" i="1"/>
  <c r="K36" i="1"/>
  <c r="L36" i="1" s="1"/>
  <c r="K13" i="1"/>
  <c r="L13" i="1" s="1"/>
  <c r="U65" i="1"/>
  <c r="U41" i="1"/>
  <c r="W36" i="1"/>
  <c r="W13" i="1"/>
  <c r="V76" i="1"/>
  <c r="V52" i="1"/>
  <c r="V27" i="1"/>
  <c r="W76" i="1"/>
  <c r="W52" i="1"/>
  <c r="W27" i="1"/>
  <c r="U76" i="1"/>
  <c r="U52" i="1"/>
  <c r="U27" i="1"/>
  <c r="H52" i="1"/>
  <c r="I52" i="1" s="1"/>
  <c r="H76" i="1"/>
  <c r="I76" i="1" s="1"/>
  <c r="H27" i="1"/>
  <c r="I27" i="1" s="1"/>
  <c r="K76" i="1"/>
  <c r="L76" i="1" s="1"/>
  <c r="K52" i="1"/>
  <c r="L52" i="1" s="1"/>
  <c r="H48" i="1"/>
  <c r="I48" i="1" s="1"/>
  <c r="K48" i="1"/>
  <c r="L48" i="1" s="1"/>
  <c r="H45" i="1"/>
  <c r="I45" i="1" s="1"/>
  <c r="H21" i="1"/>
  <c r="I21" i="1" s="1"/>
  <c r="K71" i="1"/>
  <c r="L71" i="1" s="1"/>
  <c r="U36" i="1"/>
  <c r="U13" i="1"/>
  <c r="H41" i="1"/>
  <c r="I41" i="1" s="1"/>
  <c r="H36" i="1"/>
  <c r="I36" i="1" s="1"/>
  <c r="K8" i="1"/>
  <c r="L8" i="1" s="1"/>
  <c r="V48" i="1"/>
  <c r="W48" i="1"/>
  <c r="U48" i="1"/>
  <c r="V45" i="1"/>
  <c r="V21" i="1"/>
  <c r="W71" i="1"/>
  <c r="U71" i="1"/>
  <c r="U45" i="1"/>
  <c r="U21" i="1"/>
  <c r="K27" i="1"/>
  <c r="L27" i="1" s="1"/>
  <c r="V65" i="1"/>
  <c r="V41" i="1"/>
  <c r="E27" i="1"/>
  <c r="F27" i="1" s="1"/>
  <c r="E52" i="1"/>
  <c r="F52" i="1" s="1"/>
  <c r="E8" i="1"/>
  <c r="F8" i="1" s="1"/>
  <c r="E76" i="1"/>
  <c r="F76" i="1" s="1"/>
  <c r="E65" i="1"/>
  <c r="F65" i="1" s="1"/>
  <c r="E21" i="1"/>
  <c r="F21" i="1" s="1"/>
  <c r="E41" i="1"/>
  <c r="F41" i="1" s="1"/>
  <c r="E71" i="1"/>
  <c r="F71" i="1" s="1"/>
  <c r="E13" i="1"/>
  <c r="F13" i="1" s="1"/>
  <c r="E48" i="1"/>
  <c r="F48" i="1" s="1"/>
  <c r="E36" i="1"/>
  <c r="F36" i="1" s="1"/>
  <c r="O82" i="1" l="1"/>
  <c r="X82" i="1"/>
  <c r="X7" i="1" s="1"/>
  <c r="R82" i="1"/>
  <c r="R7" i="1"/>
  <c r="S7" i="1" s="1"/>
  <c r="S82" i="1"/>
  <c r="O7" i="1"/>
  <c r="P7" i="1" s="1"/>
  <c r="P82" i="1"/>
  <c r="H82" i="1"/>
  <c r="V82" i="1"/>
  <c r="V7" i="1" s="1"/>
  <c r="K82" i="1"/>
  <c r="U82" i="1"/>
  <c r="U7" i="1" s="1"/>
  <c r="W82" i="1"/>
  <c r="W7" i="1" s="1"/>
  <c r="E45" i="1"/>
  <c r="F45" i="1" s="1"/>
  <c r="E69" i="1"/>
  <c r="K7" i="1" l="1"/>
  <c r="L7" i="1" s="1"/>
  <c r="L82" i="1"/>
  <c r="H7" i="1"/>
  <c r="I7" i="1" s="1"/>
  <c r="I82" i="1"/>
  <c r="E82" i="1"/>
  <c r="F69" i="1"/>
  <c r="E7" i="1" l="1"/>
  <c r="F7" i="1" s="1"/>
  <c r="F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94DB05-6FC1-49F4-97DA-499CC448B778}" keepAlive="1" name="Consulta - ESNI_CAMPAIGN_SEM_AMERICAS" description="Conexión a la consulta 'ESNI_CAMPAIGN_SEM_AMERICAS' en el libro." type="5" refreshedVersion="7" background="1" saveData="1">
    <dbPr connection="Provider=Microsoft.Mashup.OleDb.1;Data Source=$Workbook$;Location=ESNI_CAMPAIGN_SEM_AMERICAS;Extended Properties=&quot;&quot;" command="SELECT * FROM [ESNI_CAMPAIGN_SEM_AMERICAS]"/>
  </connection>
</connections>
</file>

<file path=xl/sharedStrings.xml><?xml version="1.0" encoding="utf-8"?>
<sst xmlns="http://schemas.openxmlformats.org/spreadsheetml/2006/main" count="657" uniqueCount="644">
  <si>
    <t>RED DE SALUD HUÁNUCO</t>
  </si>
  <si>
    <t>DIST. / MICRORED HUÁNUCO</t>
  </si>
  <si>
    <t>C.S. APARICIO POMARES</t>
  </si>
  <si>
    <t>C.S. LAS MORAS</t>
  </si>
  <si>
    <t>P.S. COLPA BAJA</t>
  </si>
  <si>
    <t>P.S. NAUYAN RONDOS</t>
  </si>
  <si>
    <t>DIST. / MICRORED AMARILIS</t>
  </si>
  <si>
    <t xml:space="preserve">HOSPITAL CARLOS SHOWING FERRARI </t>
  </si>
  <si>
    <t>C.S. PERU-COREA</t>
  </si>
  <si>
    <t>C.S. AMARILIS</t>
  </si>
  <si>
    <t>P.S. PAUCAR</t>
  </si>
  <si>
    <t>P.S. LA ESPERANZA</t>
  </si>
  <si>
    <t>P.S. LLICUA</t>
  </si>
  <si>
    <t>P.S. MALCONGA</t>
  </si>
  <si>
    <t>DIST. / MICRORED CHINCHAO</t>
  </si>
  <si>
    <t>C.S. ACOMAYO</t>
  </si>
  <si>
    <t>P.S. SANTO TORIBIO DE MOGROVEJO DE ARAYPAGUA</t>
  </si>
  <si>
    <t>P.S. PUENTE DURAND</t>
  </si>
  <si>
    <t>P.S. PUEBLO LIBRE DE MAYOBAMBA</t>
  </si>
  <si>
    <t>P.S. TAPRAG</t>
  </si>
  <si>
    <t>DIST. / MICRORED CHURUBAMBA</t>
  </si>
  <si>
    <t>P.S. CHURUBAMBA</t>
  </si>
  <si>
    <t>P.S. TAMBOGAN</t>
  </si>
  <si>
    <t>P.S. UTAO</t>
  </si>
  <si>
    <t>P.S. TRES DE MAYO DE PAGSHAG</t>
  </si>
  <si>
    <t>P.S. MANANTIAL DE VIDA DE QUECHUALOMA</t>
  </si>
  <si>
    <t>P.S. SAN FRANCISCO DE COCHABAMBA</t>
  </si>
  <si>
    <t>P.S. HUALLMISH</t>
  </si>
  <si>
    <t>AISPED UTAO- PAGSHAG</t>
  </si>
  <si>
    <t>DIST. / MICRORED MARGOS</t>
  </si>
  <si>
    <t>C.S. MARGOS</t>
  </si>
  <si>
    <t>P.S. SAN FCO. LLAMAPASHILLUM</t>
  </si>
  <si>
    <t>P.S. PACAYHUA</t>
  </si>
  <si>
    <t>P.S. JESUS DE NAZARETH DE COCHAS</t>
  </si>
  <si>
    <t>DIST. / MICRORED QUISQUI</t>
  </si>
  <si>
    <t>C.S. HUANCAPALLAC</t>
  </si>
  <si>
    <t>P.S. PAMPAS</t>
  </si>
  <si>
    <t>P.S. SAN PEDRO DE CANI</t>
  </si>
  <si>
    <t>DIST. / MICRORED SAN FRANCISCO DE CAYRAN</t>
  </si>
  <si>
    <t>C.S. CAYRAN</t>
  </si>
  <si>
    <t>P.S. HUANCACHUPAC</t>
  </si>
  <si>
    <t>DIST. / MICRORED SAN PEDRO DE CHAULAN</t>
  </si>
  <si>
    <t>C.S. CHAULAN</t>
  </si>
  <si>
    <t>P.S. SAN JUAN DE LIBERTAD</t>
  </si>
  <si>
    <t>P.S. SAN JOSE DE COZO TINGO</t>
  </si>
  <si>
    <t>DIST. / MICRORED SANTA MARIA DEL VALLE</t>
  </si>
  <si>
    <t>C.S. STA. MARIA DEL VALLE</t>
  </si>
  <si>
    <t>P.S. STA. ROSA DE SIRABAMBA</t>
  </si>
  <si>
    <t>P.S. LLACON</t>
  </si>
  <si>
    <t>P.S. POMACUCHO</t>
  </si>
  <si>
    <t>P.S. TAMBO DE SAN JOSE</t>
  </si>
  <si>
    <t>C.S. SAN SEBASTIAN DE QUERA</t>
  </si>
  <si>
    <t>P.S. PACHABAMBA</t>
  </si>
  <si>
    <t>P.S. STA. CRUZ DE RATACOCHA</t>
  </si>
  <si>
    <t>P.S. LLACSA</t>
  </si>
  <si>
    <t>P.S. SAN MIGUEL DE MITOQUERA</t>
  </si>
  <si>
    <t>P.S. INGENIO BAJO</t>
  </si>
  <si>
    <t>P.S. SAN DE PEDRO DE CHOQUECANCHA</t>
  </si>
  <si>
    <t>DIST. / MICRORED YARUMAYO</t>
  </si>
  <si>
    <t>C.S. YARUMAYO</t>
  </si>
  <si>
    <t>P.S. CHULLAY</t>
  </si>
  <si>
    <t>P.S. TRES DE MAYO DE ANDAS CHICO</t>
  </si>
  <si>
    <t>DIST. / MICRORED PILLCO MARCA</t>
  </si>
  <si>
    <t>C.S. POTRACANCHA</t>
  </si>
  <si>
    <t>DIST. / MICRORED YACUS</t>
  </si>
  <si>
    <t>P.S. YACUS</t>
  </si>
  <si>
    <t>P.S. HUACORA</t>
  </si>
  <si>
    <t>P.S. HUANCHAN</t>
  </si>
  <si>
    <t>P.S. SAN ISIDRO DE PAURA</t>
  </si>
  <si>
    <t>DIST. / MICRORED SAN PABLO DE PILLAO</t>
  </si>
  <si>
    <t>C.S. PILLAO</t>
  </si>
  <si>
    <t>P.S. HUANACAURE</t>
  </si>
  <si>
    <t>P.S. CHINCHINGA</t>
  </si>
  <si>
    <t>P.S. STA ISABEL</t>
  </si>
  <si>
    <t>P.S. SAN PEDRO DE PILLAO</t>
  </si>
  <si>
    <t>FUENTE DATOS: HISMINSA</t>
  </si>
  <si>
    <t>META</t>
  </si>
  <si>
    <t>AVANCE</t>
  </si>
  <si>
    <t>AVANCE %</t>
  </si>
  <si>
    <t>TOTAL</t>
  </si>
  <si>
    <t>MAYOR DE 5 AÑOS</t>
  </si>
  <si>
    <t>MENOR DE 5 AÑOS</t>
  </si>
  <si>
    <t>MENOR 1 AÑO (IPV 3°)</t>
  </si>
  <si>
    <t>1 AÑO (SPR 2°)</t>
  </si>
  <si>
    <t>INDICADORES</t>
  </si>
  <si>
    <t>REPORTE DIARIO</t>
  </si>
  <si>
    <t>SEMANA DE LAS AMERICAS 2025</t>
  </si>
  <si>
    <t>id</t>
  </si>
  <si>
    <t>total</t>
  </si>
  <si>
    <t>T11586-ALL</t>
  </si>
  <si>
    <t>T27635-ALL</t>
  </si>
  <si>
    <t>T27655-ALL</t>
  </si>
  <si>
    <t>T27658-ALL</t>
  </si>
  <si>
    <t>T27821-ALL</t>
  </si>
  <si>
    <t>T28875-ALL</t>
  </si>
  <si>
    <t>T6906-ALL</t>
  </si>
  <si>
    <t>T7044-ALL</t>
  </si>
  <si>
    <t>T755-ALL</t>
  </si>
  <si>
    <t>T757-ALL</t>
  </si>
  <si>
    <t>T758-ALL</t>
  </si>
  <si>
    <t>T759-ALL</t>
  </si>
  <si>
    <t>T760-ALL</t>
  </si>
  <si>
    <t>T763-ALL</t>
  </si>
  <si>
    <t>T765-ALL</t>
  </si>
  <si>
    <t>T767-ALL</t>
  </si>
  <si>
    <t>T768-ALL</t>
  </si>
  <si>
    <t>T769-ALL</t>
  </si>
  <si>
    <t>T772-ALL</t>
  </si>
  <si>
    <t>T773-ALL</t>
  </si>
  <si>
    <t>T775-ALL</t>
  </si>
  <si>
    <t>T776-ALL</t>
  </si>
  <si>
    <t>T777-ALL</t>
  </si>
  <si>
    <t>T786-ALL</t>
  </si>
  <si>
    <t>T787-ALL</t>
  </si>
  <si>
    <t>T790-ALL</t>
  </si>
  <si>
    <t>T793-ALL</t>
  </si>
  <si>
    <t>T794-ALL</t>
  </si>
  <si>
    <t>T797-ALL</t>
  </si>
  <si>
    <t>T801-ALL</t>
  </si>
  <si>
    <t>T978-ALL</t>
  </si>
  <si>
    <t>T11586-L5</t>
  </si>
  <si>
    <t>T27635-L5</t>
  </si>
  <si>
    <t>T27658-L5</t>
  </si>
  <si>
    <t>T27821-L5</t>
  </si>
  <si>
    <t>T28875-L5</t>
  </si>
  <si>
    <t>T6906-L5</t>
  </si>
  <si>
    <t>T7044-L5</t>
  </si>
  <si>
    <t>T755-L5</t>
  </si>
  <si>
    <t>T757-L5</t>
  </si>
  <si>
    <t>T758-L5</t>
  </si>
  <si>
    <t>T759-L5</t>
  </si>
  <si>
    <t>T760-L5</t>
  </si>
  <si>
    <t>T763-L5</t>
  </si>
  <si>
    <t>T765-L5</t>
  </si>
  <si>
    <t>T767-L5</t>
  </si>
  <si>
    <t>T768-L5</t>
  </si>
  <si>
    <t>T769-L5</t>
  </si>
  <si>
    <t>T773-L5</t>
  </si>
  <si>
    <t>T775-L5</t>
  </si>
  <si>
    <t>T776-L5</t>
  </si>
  <si>
    <t>T777-L5</t>
  </si>
  <si>
    <t>T786-L5</t>
  </si>
  <si>
    <t>T787-L5</t>
  </si>
  <si>
    <t>T790-L5</t>
  </si>
  <si>
    <t>T794-L5</t>
  </si>
  <si>
    <t>T797-L5</t>
  </si>
  <si>
    <t>T801-L5</t>
  </si>
  <si>
    <t>T978-L5</t>
  </si>
  <si>
    <t>T27635-G5</t>
  </si>
  <si>
    <t>T27655-G5</t>
  </si>
  <si>
    <t>T27821-G5</t>
  </si>
  <si>
    <t>T28875-G5</t>
  </si>
  <si>
    <t>T755-G5</t>
  </si>
  <si>
    <t>T757-G5</t>
  </si>
  <si>
    <t>T759-G5</t>
  </si>
  <si>
    <t>T760-G5</t>
  </si>
  <si>
    <t>T763-G5</t>
  </si>
  <si>
    <t>T765-G5</t>
  </si>
  <si>
    <t>T767-G5</t>
  </si>
  <si>
    <t>T769-G5</t>
  </si>
  <si>
    <t>T772-G5</t>
  </si>
  <si>
    <t>T775-G5</t>
  </si>
  <si>
    <t>T787-G5</t>
  </si>
  <si>
    <t>T793-G5</t>
  </si>
  <si>
    <t>T794-G5</t>
  </si>
  <si>
    <t>T797-G5</t>
  </si>
  <si>
    <t>}</t>
  </si>
  <si>
    <t>T10160-ALL</t>
  </si>
  <si>
    <t>T11587-ALL</t>
  </si>
  <si>
    <t>T19091-ALL</t>
  </si>
  <si>
    <t>T23747-ALL</t>
  </si>
  <si>
    <t>T6887-ALL</t>
  </si>
  <si>
    <t>T7079-ALL</t>
  </si>
  <si>
    <t>T761-ALL</t>
  </si>
  <si>
    <t>T762-ALL</t>
  </si>
  <si>
    <t>T766-ALL</t>
  </si>
  <si>
    <t>T770-ALL</t>
  </si>
  <si>
    <t>T771-ALL</t>
  </si>
  <si>
    <t>T7740-ALL</t>
  </si>
  <si>
    <t>T774-ALL</t>
  </si>
  <si>
    <t>T788-ALL</t>
  </si>
  <si>
    <t>T792-ALL</t>
  </si>
  <si>
    <t>T795-ALL</t>
  </si>
  <si>
    <t>T796-ALL</t>
  </si>
  <si>
    <t>T799-ALL</t>
  </si>
  <si>
    <t>T800-ALL</t>
  </si>
  <si>
    <t>T9453-ALL</t>
  </si>
  <si>
    <t>T9455-ALL</t>
  </si>
  <si>
    <t>T9459-ALL</t>
  </si>
  <si>
    <t>T10160-L5</t>
  </si>
  <si>
    <t>T11587-L5</t>
  </si>
  <si>
    <t>T19091-L5</t>
  </si>
  <si>
    <t>T23747-L5</t>
  </si>
  <si>
    <t>T27655-L5</t>
  </si>
  <si>
    <t>T6887-L5</t>
  </si>
  <si>
    <t>T761-L5</t>
  </si>
  <si>
    <t>T762-L5</t>
  </si>
  <si>
    <t>T766-L5</t>
  </si>
  <si>
    <t>T770-L5</t>
  </si>
  <si>
    <t>T771-L5</t>
  </si>
  <si>
    <t>T772-L5</t>
  </si>
  <si>
    <t>T774-L5</t>
  </si>
  <si>
    <t>T788-L5</t>
  </si>
  <si>
    <t>T792-L5</t>
  </si>
  <si>
    <t>T795-L5</t>
  </si>
  <si>
    <t>T796-L5</t>
  </si>
  <si>
    <t>T9453-L5</t>
  </si>
  <si>
    <t>T9455-L5</t>
  </si>
  <si>
    <t>T9459-L5</t>
  </si>
  <si>
    <t>T11586-G5</t>
  </si>
  <si>
    <t>T11587-G5</t>
  </si>
  <si>
    <t>T19091-G5</t>
  </si>
  <si>
    <t>T27658-G5</t>
  </si>
  <si>
    <t>T6887-G5</t>
  </si>
  <si>
    <t>T6906-G5</t>
  </si>
  <si>
    <t>T7079-G5</t>
  </si>
  <si>
    <t>T758-G5</t>
  </si>
  <si>
    <t>T761-G5</t>
  </si>
  <si>
    <t>T762-G5</t>
  </si>
  <si>
    <t>T766-G5</t>
  </si>
  <si>
    <t>T768-G5</t>
  </si>
  <si>
    <t>T770-G5</t>
  </si>
  <si>
    <t>T771-G5</t>
  </si>
  <si>
    <t>T773-G5</t>
  </si>
  <si>
    <t>T7740-G5</t>
  </si>
  <si>
    <t>T774-G5</t>
  </si>
  <si>
    <t>T776-G5</t>
  </si>
  <si>
    <t>T777-G5</t>
  </si>
  <si>
    <t>T786-G5</t>
  </si>
  <si>
    <t>T788-G5</t>
  </si>
  <si>
    <t>T790-G5</t>
  </si>
  <si>
    <t>T792-G5</t>
  </si>
  <si>
    <t>T795-G5</t>
  </si>
  <si>
    <t>T796-G5</t>
  </si>
  <si>
    <t>T799-G5</t>
  </si>
  <si>
    <t>T800-G5</t>
  </si>
  <si>
    <t>T801-G5</t>
  </si>
  <si>
    <t>T9453-G5</t>
  </si>
  <si>
    <t>T9455-G5</t>
  </si>
  <si>
    <t>T9459-G5</t>
  </si>
  <si>
    <t>T978-G5</t>
  </si>
  <si>
    <t>D10160-ALL-20250426</t>
  </si>
  <si>
    <t>D10160-ALL-20250427</t>
  </si>
  <si>
    <t>D11586-ALL-20250426</t>
  </si>
  <si>
    <t>D11586-ALL-20250427</t>
  </si>
  <si>
    <t>D11587-ALL-20250426</t>
  </si>
  <si>
    <t>D19091-ALL-20250426</t>
  </si>
  <si>
    <t>D19091-ALL-20250427</t>
  </si>
  <si>
    <t>D23747-ALL-20250426</t>
  </si>
  <si>
    <t>D27635-ALL-20250426</t>
  </si>
  <si>
    <t>D27635-ALL-20250427</t>
  </si>
  <si>
    <t>D27655-ALL-20250426</t>
  </si>
  <si>
    <t>D27658-ALL-20250426</t>
  </si>
  <si>
    <t>D27821-ALL-20250426</t>
  </si>
  <si>
    <t>D27821-ALL-20250427</t>
  </si>
  <si>
    <t>D28875-ALL-20250426</t>
  </si>
  <si>
    <t>D28875-ALL-20250427</t>
  </si>
  <si>
    <t>D28875-ALL-20250428</t>
  </si>
  <si>
    <t>D6887-ALL-20250426</t>
  </si>
  <si>
    <t>D6887-ALL-20250427</t>
  </si>
  <si>
    <t>D6906-ALL-20250426</t>
  </si>
  <si>
    <t>D6906-ALL-20250427</t>
  </si>
  <si>
    <t>D7044-ALL-20250426</t>
  </si>
  <si>
    <t>D7079-ALL-20250426</t>
  </si>
  <si>
    <t>D7079-ALL-20250427</t>
  </si>
  <si>
    <t>D755-ALL-20250426</t>
  </si>
  <si>
    <t>D755-ALL-20250427</t>
  </si>
  <si>
    <t>D757-ALL-20250426</t>
  </si>
  <si>
    <t>D757-ALL-20250427</t>
  </si>
  <si>
    <t>D758-ALL-20250426</t>
  </si>
  <si>
    <t>D759-ALL-20250426</t>
  </si>
  <si>
    <t>D760-ALL-20250426</t>
  </si>
  <si>
    <t>D760-ALL-20250427</t>
  </si>
  <si>
    <t>D761-ALL-20250426</t>
  </si>
  <si>
    <t>D761-ALL-20250427</t>
  </si>
  <si>
    <t>D761-ALL-20250428</t>
  </si>
  <si>
    <t>D762-ALL-20250426</t>
  </si>
  <si>
    <t>D762-ALL-20250427</t>
  </si>
  <si>
    <t>D763-ALL-20250426</t>
  </si>
  <si>
    <t>D763-ALL-20250427</t>
  </si>
  <si>
    <t>D765-ALL-20250426</t>
  </si>
  <si>
    <t>D765-ALL-20250427</t>
  </si>
  <si>
    <t>D766-ALL-20250426</t>
  </si>
  <si>
    <t>D767-ALL-20250426</t>
  </si>
  <si>
    <t>D767-ALL-20250427</t>
  </si>
  <si>
    <t>D768-ALL-20250426</t>
  </si>
  <si>
    <t>D768-ALL-20250427</t>
  </si>
  <si>
    <t>D769-ALL-20250426</t>
  </si>
  <si>
    <t>D769-ALL-20250427</t>
  </si>
  <si>
    <t>D770-ALL-20250426</t>
  </si>
  <si>
    <t>D770-ALL-20250427</t>
  </si>
  <si>
    <t>D771-ALL-20250426</t>
  </si>
  <si>
    <t>D772-ALL-20250426</t>
  </si>
  <si>
    <t>D773-ALL-20250426</t>
  </si>
  <si>
    <t>D773-ALL-20250427</t>
  </si>
  <si>
    <t>D7740-ALL-20250426</t>
  </si>
  <si>
    <t>D774-ALL-20250426</t>
  </si>
  <si>
    <t>D774-ALL-20250427</t>
  </si>
  <si>
    <t>D775-ALL-20250426</t>
  </si>
  <si>
    <t>D775-ALL-20250427</t>
  </si>
  <si>
    <t>D776-ALL-20250426</t>
  </si>
  <si>
    <t>D777-ALL-20250426</t>
  </si>
  <si>
    <t>D786-ALL-20250426</t>
  </si>
  <si>
    <t>D786-ALL-20250427</t>
  </si>
  <si>
    <t>D786-ALL-20250428</t>
  </si>
  <si>
    <t>D787-ALL-20250426</t>
  </si>
  <si>
    <t>D787-ALL-20250427</t>
  </si>
  <si>
    <t>D788-ALL-20250426</t>
  </si>
  <si>
    <t>D790-ALL-20250426</t>
  </si>
  <si>
    <t>D790-ALL-20250427</t>
  </si>
  <si>
    <t>D792-ALL-20250426</t>
  </si>
  <si>
    <t>D793-ALL-20250426</t>
  </si>
  <si>
    <t>D794-ALL-20250426</t>
  </si>
  <si>
    <t>D794-ALL-20250427</t>
  </si>
  <si>
    <t>D795-ALL-20250426</t>
  </si>
  <si>
    <t>D795-ALL-20250427</t>
  </si>
  <si>
    <t>D796-ALL-20250426</t>
  </si>
  <si>
    <t>D796-ALL-20250427</t>
  </si>
  <si>
    <t>D797-ALL-20250426</t>
  </si>
  <si>
    <t>D797-ALL-20250427</t>
  </si>
  <si>
    <t>D799-ALL-20250426</t>
  </si>
  <si>
    <t>D800-ALL-20250426</t>
  </si>
  <si>
    <t>D800-ALL-20250427</t>
  </si>
  <si>
    <t>D801-ALL-20250426</t>
  </si>
  <si>
    <t>D801-ALL-20250427</t>
  </si>
  <si>
    <t>D9453-ALL-20250426</t>
  </si>
  <si>
    <t>D9455-ALL-20250426</t>
  </si>
  <si>
    <t>D9455-ALL-20250427</t>
  </si>
  <si>
    <t>D9459-ALL-20250426</t>
  </si>
  <si>
    <t>D9459-ALL-20250427</t>
  </si>
  <si>
    <t>D978-ALL-20250426</t>
  </si>
  <si>
    <t>D978-ALL-20250427</t>
  </si>
  <si>
    <t>IPV27635-L1</t>
  </si>
  <si>
    <t>IPV27821-L1</t>
  </si>
  <si>
    <t>IPV28875-L1</t>
  </si>
  <si>
    <t>IPV755-L1</t>
  </si>
  <si>
    <t>IPV757-L1</t>
  </si>
  <si>
    <t>IPV763-L1</t>
  </si>
  <si>
    <t>IPV767-L1</t>
  </si>
  <si>
    <t>IPV786-L1</t>
  </si>
  <si>
    <t>IPV787-L1</t>
  </si>
  <si>
    <t>IPV788-L1</t>
  </si>
  <si>
    <t>IPV792-L1</t>
  </si>
  <si>
    <t>SPR27635-E1</t>
  </si>
  <si>
    <t>SPR27821-E1</t>
  </si>
  <si>
    <t>SPR28875-E1</t>
  </si>
  <si>
    <t>SPR6887-E1</t>
  </si>
  <si>
    <t>SPR757-E1</t>
  </si>
  <si>
    <t>SPR758-E1</t>
  </si>
  <si>
    <t>SPR759-E1</t>
  </si>
  <si>
    <t>SPR761-E1</t>
  </si>
  <si>
    <t>SPR766-E1</t>
  </si>
  <si>
    <t>SPR767-E1</t>
  </si>
  <si>
    <t>SPR771-E1</t>
  </si>
  <si>
    <t>SPR773-E1</t>
  </si>
  <si>
    <t>SPR774-E1</t>
  </si>
  <si>
    <t>SPR777-E1</t>
  </si>
  <si>
    <t>SPR790-E1</t>
  </si>
  <si>
    <t>SPR797-E1</t>
  </si>
  <si>
    <t>T13848-ALL</t>
  </si>
  <si>
    <t>T19614-ALL</t>
  </si>
  <si>
    <t>T23740-ALL</t>
  </si>
  <si>
    <t>T7268-ALL</t>
  </si>
  <si>
    <t>T756-ALL</t>
  </si>
  <si>
    <t>T789-ALL</t>
  </si>
  <si>
    <t>T798-ALL</t>
  </si>
  <si>
    <t>T13848-L5</t>
  </si>
  <si>
    <t>T19614-L5</t>
  </si>
  <si>
    <t>T23740-L5</t>
  </si>
  <si>
    <t>T756-L5</t>
  </si>
  <si>
    <t>T789-L5</t>
  </si>
  <si>
    <t>T798-L5</t>
  </si>
  <si>
    <t>T800-L5</t>
  </si>
  <si>
    <t>T13848-G5</t>
  </si>
  <si>
    <t>T19614-G5</t>
  </si>
  <si>
    <t>T23740-G5</t>
  </si>
  <si>
    <t>T7268-G5</t>
  </si>
  <si>
    <t>T798-G5</t>
  </si>
  <si>
    <t>D11586-ALL-20250428</t>
  </si>
  <si>
    <t>D11586-ALL-20250429</t>
  </si>
  <si>
    <t>D13848-ALL-20250428</t>
  </si>
  <si>
    <t>D19091-ALL-20250428</t>
  </si>
  <si>
    <t>D19614-ALL-20250426</t>
  </si>
  <si>
    <t>D19614-ALL-20250427</t>
  </si>
  <si>
    <t>D23740-ALL-20250426</t>
  </si>
  <si>
    <t>D23740-ALL-20250427</t>
  </si>
  <si>
    <t>D23740-ALL-20250428</t>
  </si>
  <si>
    <t>D27635-ALL-20250428</t>
  </si>
  <si>
    <t>D27655-ALL-20250428</t>
  </si>
  <si>
    <t>D27658-ALL-20250428</t>
  </si>
  <si>
    <t>D27821-ALL-20250428</t>
  </si>
  <si>
    <t>D28875-ALL-20250429</t>
  </si>
  <si>
    <t>D6887-ALL-20250428</t>
  </si>
  <si>
    <t>D6887-ALL-20250429</t>
  </si>
  <si>
    <t>D6906-ALL-20250428</t>
  </si>
  <si>
    <t>D6906-ALL-20250429</t>
  </si>
  <si>
    <t>D7044-ALL-20250428</t>
  </si>
  <si>
    <t>D7079-ALL-20250428</t>
  </si>
  <si>
    <t>D7268-ALL-20250428</t>
  </si>
  <si>
    <t>D755-ALL-20250428</t>
  </si>
  <si>
    <t>D755-ALL-20250429</t>
  </si>
  <si>
    <t>D756-ALL-20250426</t>
  </si>
  <si>
    <t>D756-ALL-20250427</t>
  </si>
  <si>
    <t>D757-ALL-20250428</t>
  </si>
  <si>
    <t>D757-ALL-20250429</t>
  </si>
  <si>
    <t>D758-ALL-20250428</t>
  </si>
  <si>
    <t>D759-ALL-20250428</t>
  </si>
  <si>
    <t>D760-ALL-20250428</t>
  </si>
  <si>
    <t>D761-ALL-20250429</t>
  </si>
  <si>
    <t>D762-ALL-20250428</t>
  </si>
  <si>
    <t>D763-ALL-20250428</t>
  </si>
  <si>
    <t>D765-ALL-20250428</t>
  </si>
  <si>
    <t>D766-ALL-20250428</t>
  </si>
  <si>
    <t>D767-ALL-20250428</t>
  </si>
  <si>
    <t>D768-ALL-20250428</t>
  </si>
  <si>
    <t>D769-ALL-20250428</t>
  </si>
  <si>
    <t>D770-ALL-20250428</t>
  </si>
  <si>
    <t>D771-ALL-20250427</t>
  </si>
  <si>
    <t>D771-ALL-20250428</t>
  </si>
  <si>
    <t>D772-ALL-20250428</t>
  </si>
  <si>
    <t>D7740-ALL-20250427</t>
  </si>
  <si>
    <t>D774-ALL-20250428</t>
  </si>
  <si>
    <t>D775-ALL-20250428</t>
  </si>
  <si>
    <t>D775-ALL-20250429</t>
  </si>
  <si>
    <t>D776-ALL-20250427</t>
  </si>
  <si>
    <t>D776-ALL-20250428</t>
  </si>
  <si>
    <t>D777-ALL-20250427</t>
  </si>
  <si>
    <t>D777-ALL-20250428</t>
  </si>
  <si>
    <t>D777-ALL-20250429</t>
  </si>
  <si>
    <t>D787-ALL-20250428</t>
  </si>
  <si>
    <t>D789-ALL-20250426</t>
  </si>
  <si>
    <t>D789-ALL-20250427</t>
  </si>
  <si>
    <t>D789-ALL-20250428</t>
  </si>
  <si>
    <t>D790-ALL-20250428</t>
  </si>
  <si>
    <t>D792-ALL-20250427</t>
  </si>
  <si>
    <t>D792-ALL-20250428</t>
  </si>
  <si>
    <t>D795-ALL-20250428</t>
  </si>
  <si>
    <t>D796-ALL-20250428</t>
  </si>
  <si>
    <t>D797-ALL-20250428</t>
  </si>
  <si>
    <t>D797-ALL-20250429</t>
  </si>
  <si>
    <t>D798-ALL-20250426</t>
  </si>
  <si>
    <t>D798-ALL-20250427</t>
  </si>
  <si>
    <t>D798-ALL-20250428</t>
  </si>
  <si>
    <t>D798-ALL-20250429</t>
  </si>
  <si>
    <t>D800-ALL-20250428</t>
  </si>
  <si>
    <t>D800-ALL-20250429</t>
  </si>
  <si>
    <t>D801-ALL-20250428</t>
  </si>
  <si>
    <t>D9453-ALL-20250428</t>
  </si>
  <si>
    <t>D9455-ALL-20250428</t>
  </si>
  <si>
    <t>D9459-ALL-20250428</t>
  </si>
  <si>
    <t>D978-ALL-20250428</t>
  </si>
  <si>
    <t>D978-ALL-20250429</t>
  </si>
  <si>
    <t>IPV11586-L1</t>
  </si>
  <si>
    <t>IPV759-L1</t>
  </si>
  <si>
    <t>IPV760-L1</t>
  </si>
  <si>
    <t>IPV800-L1</t>
  </si>
  <si>
    <t>SPR755-E1</t>
  </si>
  <si>
    <t>SPR770-E1</t>
  </si>
  <si>
    <t>SPR775-E1</t>
  </si>
  <si>
    <t>SPR787-E1</t>
  </si>
  <si>
    <t>SPR798-E1</t>
  </si>
  <si>
    <t>T799-L5</t>
  </si>
  <si>
    <t>T7740-L5</t>
  </si>
  <si>
    <t>T789-G5</t>
  </si>
  <si>
    <t>T10160-G5</t>
  </si>
  <si>
    <t>D10160-ALL-20250429</t>
  </si>
  <si>
    <t>D11587-ALL-20250427</t>
  </si>
  <si>
    <t>D11587-ALL-20250428</t>
  </si>
  <si>
    <t>D11587-ALL-20250429</t>
  </si>
  <si>
    <t>D13848-ALL-20250429</t>
  </si>
  <si>
    <t>D19091-ALL-20250429</t>
  </si>
  <si>
    <t>D19614-ALL-20250429</t>
  </si>
  <si>
    <t>D23740-ALL-20250429</t>
  </si>
  <si>
    <t>D27635-ALL-20250429</t>
  </si>
  <si>
    <t>D27635-ALL-20250430</t>
  </si>
  <si>
    <t>D27655-ALL-20250429</t>
  </si>
  <si>
    <t>D27658-ALL-20250429</t>
  </si>
  <si>
    <t>D27821-ALL-20250429</t>
  </si>
  <si>
    <t>D28875-ALL-20250430</t>
  </si>
  <si>
    <t>D6906-ALL-20250430</t>
  </si>
  <si>
    <t>D7079-ALL-20250429</t>
  </si>
  <si>
    <t>D7268-ALL-20250429</t>
  </si>
  <si>
    <t>D7268-ALL-20250430</t>
  </si>
  <si>
    <t>D755-ALL-20250430</t>
  </si>
  <si>
    <t>D757-ALL-20250430</t>
  </si>
  <si>
    <t>D758-ALL-20250429</t>
  </si>
  <si>
    <t>D759-ALL-20250429</t>
  </si>
  <si>
    <t>D760-ALL-20250429</t>
  </si>
  <si>
    <t>D760-ALL-20250430</t>
  </si>
  <si>
    <t>D761-ALL-20250430</t>
  </si>
  <si>
    <t>D762-ALL-20250429</t>
  </si>
  <si>
    <t>D763-ALL-20250429</t>
  </si>
  <si>
    <t>D765-ALL-20250429</t>
  </si>
  <si>
    <t>D766-ALL-20250429</t>
  </si>
  <si>
    <t>D767-ALL-20250429</t>
  </si>
  <si>
    <t>D768-ALL-20250429</t>
  </si>
  <si>
    <t>D769-ALL-20250429</t>
  </si>
  <si>
    <t>D770-ALL-20250429</t>
  </si>
  <si>
    <t>D771-ALL-20250429</t>
  </si>
  <si>
    <t>D772-ALL-20250429</t>
  </si>
  <si>
    <t>D773-ALL-20250428</t>
  </si>
  <si>
    <t>D773-ALL-20250429</t>
  </si>
  <si>
    <t>D773-ALL-20250430</t>
  </si>
  <si>
    <t>D7740-ALL-20250428</t>
  </si>
  <si>
    <t>D7740-ALL-20250429</t>
  </si>
  <si>
    <t>D786-ALL-20250429</t>
  </si>
  <si>
    <t>D786-ALL-20250430</t>
  </si>
  <si>
    <t>D787-ALL-20250429</t>
  </si>
  <si>
    <t>D787-ALL-20250430</t>
  </si>
  <si>
    <t>D788-ALL-20250429</t>
  </si>
  <si>
    <t>D789-ALL-20250429</t>
  </si>
  <si>
    <t>D789-ALL-20250430</t>
  </si>
  <si>
    <t>D790-ALL-20250429</t>
  </si>
  <si>
    <t>D792-ALL-20250429</t>
  </si>
  <si>
    <t>D792-ALL-20250430</t>
  </si>
  <si>
    <t>D793-ALL-20250429</t>
  </si>
  <si>
    <t>D793-ALL-20250430</t>
  </si>
  <si>
    <t>D794-ALL-20250429</t>
  </si>
  <si>
    <t>D795-ALL-20250429</t>
  </si>
  <si>
    <t>D795-ALL-20250430</t>
  </si>
  <si>
    <t>D796-ALL-20250429</t>
  </si>
  <si>
    <t>D799-ALL-20250427</t>
  </si>
  <si>
    <t>D799-ALL-20250428</t>
  </si>
  <si>
    <t>D799-ALL-20250429</t>
  </si>
  <si>
    <t>D800-ALL-20250430</t>
  </si>
  <si>
    <t>D801-ALL-20250429</t>
  </si>
  <si>
    <t>D9453-ALL-20250429</t>
  </si>
  <si>
    <t>D9453-ALL-20250430</t>
  </si>
  <si>
    <t>D9455-ALL-20250429</t>
  </si>
  <si>
    <t>D9459-ALL-20250429</t>
  </si>
  <si>
    <t>IPV23740-L1</t>
  </si>
  <si>
    <t>IPV773-L1</t>
  </si>
  <si>
    <t>SPR10160-E1</t>
  </si>
  <si>
    <t>SPR7044-E1</t>
  </si>
  <si>
    <t>SPR786-E1</t>
  </si>
  <si>
    <t>FECHA CORTE: 02/05/2025 10:30</t>
  </si>
  <si>
    <t>T793-L5</t>
  </si>
  <si>
    <t>T7079-L5</t>
  </si>
  <si>
    <t>T7268-L5</t>
  </si>
  <si>
    <t>T7044-G5</t>
  </si>
  <si>
    <t>D10160-ALL-20250428</t>
  </si>
  <si>
    <t>D10160-ALL-20250430</t>
  </si>
  <si>
    <t>D10160-ALL-20250501</t>
  </si>
  <si>
    <t>D11586-ALL-20250430</t>
  </si>
  <si>
    <t>D11586-ALL-20250501</t>
  </si>
  <si>
    <t>D11587-ALL-20250430</t>
  </si>
  <si>
    <t>D11587-ALL-20250502</t>
  </si>
  <si>
    <t>D13848-ALL-20250430</t>
  </si>
  <si>
    <t>D19091-ALL-20250430</t>
  </si>
  <si>
    <t>D19091-ALL-20250501</t>
  </si>
  <si>
    <t>D19614-ALL-20250428</t>
  </si>
  <si>
    <t>D19614-ALL-20250430</t>
  </si>
  <si>
    <t>D19614-ALL-20250501</t>
  </si>
  <si>
    <t>D23740-ALL-20250430</t>
  </si>
  <si>
    <t>D27655-ALL-20250430</t>
  </si>
  <si>
    <t>D27655-ALL-20250501</t>
  </si>
  <si>
    <t>D27658-ALL-20250430</t>
  </si>
  <si>
    <t>D27658-ALL-20250501</t>
  </si>
  <si>
    <t>D27821-ALL-20250430</t>
  </si>
  <si>
    <t>D27821-ALL-20250501</t>
  </si>
  <si>
    <t>D27821-ALL-20250502</t>
  </si>
  <si>
    <t>D28875-ALL-20250501</t>
  </si>
  <si>
    <t>D28875-ALL-20250502</t>
  </si>
  <si>
    <t>D6887-ALL-20250430</t>
  </si>
  <si>
    <t>D6887-ALL-20250501</t>
  </si>
  <si>
    <t>D6906-ALL-20250501</t>
  </si>
  <si>
    <t>D7044-ALL-20250429</t>
  </si>
  <si>
    <t>D7044-ALL-20250430</t>
  </si>
  <si>
    <t>D7079-ALL-20250430</t>
  </si>
  <si>
    <t>D7268-ALL-20250501</t>
  </si>
  <si>
    <t>D755-ALL-20250501</t>
  </si>
  <si>
    <t>D755-ALL-20250502</t>
  </si>
  <si>
    <t>D756-ALL-20250428</t>
  </si>
  <si>
    <t>D757-ALL-20250501</t>
  </si>
  <si>
    <t>D757-ALL-20250502</t>
  </si>
  <si>
    <t>D758-ALL-20250430</t>
  </si>
  <si>
    <t>D758-ALL-20250501</t>
  </si>
  <si>
    <t>D759-ALL-20250430</t>
  </si>
  <si>
    <t>D759-ALL-20250501</t>
  </si>
  <si>
    <t>D760-ALL-20250501</t>
  </si>
  <si>
    <t>D760-ALL-20250502</t>
  </si>
  <si>
    <t>D761-ALL-20250501</t>
  </si>
  <si>
    <t>D762-ALL-20250430</t>
  </si>
  <si>
    <t>D762-ALL-20250501</t>
  </si>
  <si>
    <t>D763-ALL-20250430</t>
  </si>
  <si>
    <t>D763-ALL-20250501</t>
  </si>
  <si>
    <t>D763-ALL-20250502</t>
  </si>
  <si>
    <t>D765-ALL-20250430</t>
  </si>
  <si>
    <t>D765-ALL-20250502</t>
  </si>
  <si>
    <t>D766-ALL-20250427</t>
  </si>
  <si>
    <t>D766-ALL-20250430</t>
  </si>
  <si>
    <t>D767-ALL-20250430</t>
  </si>
  <si>
    <t>D767-ALL-20250501</t>
  </si>
  <si>
    <t>D768-ALL-20250430</t>
  </si>
  <si>
    <t>D768-ALL-20250501</t>
  </si>
  <si>
    <t>D769-ALL-20250430</t>
  </si>
  <si>
    <t>D769-ALL-20250501</t>
  </si>
  <si>
    <t>D770-ALL-20250430</t>
  </si>
  <si>
    <t>D770-ALL-20250501</t>
  </si>
  <si>
    <t>D771-ALL-20250430</t>
  </si>
  <si>
    <t>D771-ALL-20250501</t>
  </si>
  <si>
    <t>D772-ALL-20250430</t>
  </si>
  <si>
    <t>D772-ALL-20250501</t>
  </si>
  <si>
    <t>D773-ALL-20250501</t>
  </si>
  <si>
    <t>D7740-ALL-20250430</t>
  </si>
  <si>
    <t>D774-ALL-20250430</t>
  </si>
  <si>
    <t>D774-ALL-20250501</t>
  </si>
  <si>
    <t>D775-ALL-20250430</t>
  </si>
  <si>
    <t>D775-ALL-20250501</t>
  </si>
  <si>
    <t>D775-ALL-20250502</t>
  </si>
  <si>
    <t>D776-ALL-20250429</t>
  </si>
  <si>
    <t>D777-ALL-20250430</t>
  </si>
  <si>
    <t>D786-ALL-20250501</t>
  </si>
  <si>
    <t>D786-ALL-20250502</t>
  </si>
  <si>
    <t>D787-ALL-20250501</t>
  </si>
  <si>
    <t>D787-ALL-20250502</t>
  </si>
  <si>
    <t>D790-ALL-20250430</t>
  </si>
  <si>
    <t>D790-ALL-20250501</t>
  </si>
  <si>
    <t>D790-ALL-20250502</t>
  </si>
  <si>
    <t>D792-ALL-20250501</t>
  </si>
  <si>
    <t>D793-ALL-20250501</t>
  </si>
  <si>
    <t>D794-ALL-20250430</t>
  </si>
  <si>
    <t>D794-ALL-20250501</t>
  </si>
  <si>
    <t>D795-ALL-20250501</t>
  </si>
  <si>
    <t>D795-ALL-20250502</t>
  </si>
  <si>
    <t>D796-ALL-20250430</t>
  </si>
  <si>
    <t>D797-ALL-20250430</t>
  </si>
  <si>
    <t>D797-ALL-20250501</t>
  </si>
  <si>
    <t>D798-ALL-20250430</t>
  </si>
  <si>
    <t>D798-ALL-20250501</t>
  </si>
  <si>
    <t>D801-ALL-20250430</t>
  </si>
  <si>
    <t>D801-ALL-20250501</t>
  </si>
  <si>
    <t>D801-ALL-20250502</t>
  </si>
  <si>
    <t>D9453-ALL-20250501</t>
  </si>
  <si>
    <t>D9455-ALL-20250430</t>
  </si>
  <si>
    <t>D9459-ALL-20250430</t>
  </si>
  <si>
    <t>D9459-ALL-20250501</t>
  </si>
  <si>
    <t>D978-ALL-20250430</t>
  </si>
  <si>
    <t>D978-ALL-20250501</t>
  </si>
  <si>
    <t>IPV766-L1</t>
  </si>
  <si>
    <t>IPV775-L1</t>
  </si>
  <si>
    <t>SPR11587-E1</t>
  </si>
  <si>
    <t>SPR769-E1</t>
  </si>
  <si>
    <t>SPR789-E1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</si>
</sst>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</dxfs>
  <tableStyles count="0" defaultTableStyle="TableStyleMedium2" defaultPivotStyle="PivotStyleLight16"/>
  <colors>
    <mruColors>
      <color rgb="FFFFDDE8"/>
      <color rgb="FFFFABC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0</xdr:row>
      <xdr:rowOff>0</xdr:rowOff>
    </xdr:from>
    <xdr:ext cx="4213860" cy="502789"/>
    <xdr:pic>
      <xdr:nvPicPr>
        <xdr:cNvPr id="2" name="Imagen 1">
          <a:extLst>
            <a:ext uri="{FF2B5EF4-FFF2-40B4-BE49-F238E27FC236}">
              <a16:creationId xmlns:a16="http://schemas.microsoft.com/office/drawing/2014/main" id="{7C6B3D2A-CFBF-440F-AEEC-25735D81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4213860" cy="50278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94556A7-A7D3-4549-BA6C-8BA2F2B6E79E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tota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ED635-71A5-42F3-BE13-43AC111EB652}" name="ESNI_CAMPAIGN_SEM_AMERICAS" displayName="ESNI_CAMPAIGN_SEM_AMERICAS" ref="A1:B554" tableType="queryTable" totalsRowShown="0">
  <autoFilter ref="A1:B554" xr:uid="{C67ED635-71A5-42F3-BE13-43AC111EB652}"/>
  <tableColumns count="2">
    <tableColumn id="1" xr3:uid="{6B68DB69-C147-4945-9B5F-89825FEA24ED}" uniqueName="1" name="id" queryTableFieldId="1" dataDxfId="0"/>
    <tableColumn id="2" xr3:uid="{7844F2B7-993A-48CA-82BD-A4910967E0BE}" uniqueName="2" name="total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261-3D23-4EEB-B3BF-8E27FD96AEBD}">
  <dimension ref="A1:WB82"/>
  <sheetViews>
    <sheetView tabSelected="1" workbookViewId="0">
      <selection activeCell="G2" sqref="G2"/>
    </sheetView>
  </sheetViews>
  <sheetFormatPr baseColWidth="10" defaultRowHeight="15" x14ac:dyDescent="0.25"/>
  <cols>
    <col min="1" max="1" width="11.5703125" style="11"/>
    <col min="2" max="2" width="51.85546875" customWidth="1"/>
    <col min="3" max="3" width="2.5703125" style="12" customWidth="1"/>
    <col min="4" max="4" width="11.7109375" style="8" customWidth="1"/>
    <col min="5" max="5" width="12.7109375" style="8" customWidth="1"/>
    <col min="6" max="6" width="12.42578125" style="8" customWidth="1"/>
    <col min="7" max="7" width="8.85546875" style="8" customWidth="1"/>
    <col min="8" max="8" width="10.28515625" style="8" customWidth="1"/>
    <col min="10" max="10" width="7.85546875" customWidth="1"/>
    <col min="11" max="11" width="10.28515625" style="8" customWidth="1"/>
    <col min="13" max="13" width="3.42578125" customWidth="1"/>
    <col min="14" max="14" width="7.42578125" customWidth="1"/>
    <col min="15" max="15" width="9.42578125" style="4" customWidth="1"/>
    <col min="16" max="16" width="11.85546875" customWidth="1"/>
    <col min="17" max="17" width="7.5703125" customWidth="1"/>
    <col min="18" max="18" width="9.85546875" style="4" customWidth="1"/>
    <col min="19" max="19" width="11.42578125" customWidth="1"/>
    <col min="20" max="20" width="3" customWidth="1"/>
    <col min="21" max="21" width="10.7109375" bestFit="1" customWidth="1"/>
    <col min="22" max="23" width="10.7109375" style="4" bestFit="1" customWidth="1"/>
    <col min="24" max="25" width="10.7109375" style="8" bestFit="1" customWidth="1"/>
    <col min="26" max="26" width="9.7109375" style="4" bestFit="1" customWidth="1"/>
    <col min="27" max="27" width="9.7109375" style="8" bestFit="1" customWidth="1"/>
    <col min="28" max="28" width="9.7109375" bestFit="1" customWidth="1"/>
  </cols>
  <sheetData>
    <row r="1" spans="1:600" ht="21" x14ac:dyDescent="0.25">
      <c r="D1" s="5" t="s">
        <v>86</v>
      </c>
      <c r="G1" s="4"/>
      <c r="H1" s="4"/>
      <c r="I1" s="4"/>
      <c r="J1" s="4"/>
      <c r="K1" s="4"/>
      <c r="L1" s="4"/>
      <c r="M1" s="4"/>
      <c r="N1" s="4"/>
      <c r="P1" s="4"/>
      <c r="Q1" s="4"/>
      <c r="S1" s="4"/>
      <c r="T1" s="4"/>
      <c r="U1" s="4"/>
      <c r="X1" s="4"/>
      <c r="Y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</row>
    <row r="2" spans="1:600" x14ac:dyDescent="0.25">
      <c r="D2" t="s">
        <v>75</v>
      </c>
      <c r="G2" s="4"/>
      <c r="H2" s="4"/>
      <c r="I2" s="4"/>
      <c r="J2" s="4"/>
      <c r="K2" s="4"/>
      <c r="L2" s="4"/>
      <c r="M2" s="4"/>
      <c r="N2" s="4"/>
      <c r="P2" s="4"/>
      <c r="Q2" s="4"/>
      <c r="S2" s="4"/>
      <c r="T2" s="4"/>
      <c r="U2" s="4"/>
      <c r="X2" s="4"/>
      <c r="Y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</row>
    <row r="3" spans="1:600" x14ac:dyDescent="0.25">
      <c r="D3" t="s">
        <v>535</v>
      </c>
      <c r="G3" s="4"/>
      <c r="H3" s="4"/>
      <c r="I3" s="4"/>
      <c r="J3" s="4"/>
      <c r="K3" s="4"/>
      <c r="L3" s="4"/>
      <c r="M3" s="4"/>
      <c r="N3" s="4"/>
      <c r="P3" s="4"/>
      <c r="Q3" s="4"/>
      <c r="S3" s="4"/>
      <c r="T3" s="4"/>
      <c r="U3" s="4"/>
      <c r="X3" s="4"/>
      <c r="Y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</row>
    <row r="4" spans="1:600" x14ac:dyDescent="0.25">
      <c r="N4" s="25" t="s">
        <v>84</v>
      </c>
      <c r="O4" s="25"/>
      <c r="P4" s="25"/>
      <c r="Q4" s="25"/>
      <c r="R4" s="25"/>
      <c r="S4" s="25"/>
    </row>
    <row r="5" spans="1:600" ht="20.25" customHeight="1" x14ac:dyDescent="0.25">
      <c r="D5" s="26" t="s">
        <v>79</v>
      </c>
      <c r="E5" s="27"/>
      <c r="F5" s="28"/>
      <c r="G5" s="29" t="s">
        <v>81</v>
      </c>
      <c r="H5" s="29"/>
      <c r="I5" s="29"/>
      <c r="J5" s="29" t="s">
        <v>80</v>
      </c>
      <c r="K5" s="29"/>
      <c r="L5" s="29"/>
      <c r="N5" s="31" t="s">
        <v>82</v>
      </c>
      <c r="O5" s="32"/>
      <c r="P5" s="33"/>
      <c r="Q5" s="31" t="s">
        <v>83</v>
      </c>
      <c r="R5" s="32"/>
      <c r="S5" s="33"/>
      <c r="U5" s="30" t="s">
        <v>85</v>
      </c>
      <c r="V5" s="30"/>
      <c r="W5" s="30"/>
      <c r="X5" s="30"/>
      <c r="Y5" s="30"/>
      <c r="Z5" s="30"/>
      <c r="AA5" s="30"/>
      <c r="AB5" s="30"/>
    </row>
    <row r="6" spans="1:600" s="4" customFormat="1" ht="24" customHeight="1" x14ac:dyDescent="0.25">
      <c r="A6" s="18"/>
      <c r="B6" s="19"/>
      <c r="C6" s="20"/>
      <c r="D6" s="17" t="s">
        <v>76</v>
      </c>
      <c r="E6" s="17" t="s">
        <v>77</v>
      </c>
      <c r="F6" s="17" t="s">
        <v>78</v>
      </c>
      <c r="G6" s="21" t="s">
        <v>76</v>
      </c>
      <c r="H6" s="21" t="s">
        <v>77</v>
      </c>
      <c r="I6" s="21" t="s">
        <v>78</v>
      </c>
      <c r="J6" s="21" t="s">
        <v>76</v>
      </c>
      <c r="K6" s="21" t="s">
        <v>77</v>
      </c>
      <c r="L6" s="21" t="s">
        <v>78</v>
      </c>
      <c r="N6" s="21" t="s">
        <v>76</v>
      </c>
      <c r="O6" s="23" t="s">
        <v>77</v>
      </c>
      <c r="P6" s="21" t="s">
        <v>78</v>
      </c>
      <c r="Q6" s="21" t="s">
        <v>76</v>
      </c>
      <c r="R6" s="23" t="s">
        <v>77</v>
      </c>
      <c r="S6" s="21" t="s">
        <v>78</v>
      </c>
      <c r="U6" s="22">
        <v>45773</v>
      </c>
      <c r="V6" s="22">
        <v>45774</v>
      </c>
      <c r="W6" s="22">
        <v>45775</v>
      </c>
      <c r="X6" s="22">
        <v>45776</v>
      </c>
      <c r="Y6" s="22">
        <v>45777</v>
      </c>
      <c r="Z6" s="22">
        <v>45778</v>
      </c>
      <c r="AA6" s="22">
        <v>45779</v>
      </c>
      <c r="AB6" s="22">
        <v>45780</v>
      </c>
    </row>
    <row r="7" spans="1:600" ht="15.75" x14ac:dyDescent="0.25">
      <c r="B7" s="1" t="s">
        <v>0</v>
      </c>
      <c r="C7" s="13"/>
      <c r="D7" s="6">
        <f>D82</f>
        <v>10447</v>
      </c>
      <c r="E7" s="6">
        <f>E82</f>
        <v>10266</v>
      </c>
      <c r="F7" s="16">
        <f t="shared" ref="F7:F69" si="0">IFERROR(E7/D7,0)</f>
        <v>0.98267445199578829</v>
      </c>
      <c r="G7" s="6">
        <f>G82</f>
        <v>3193</v>
      </c>
      <c r="H7" s="6">
        <f t="shared" ref="H7:AB7" si="1">H82</f>
        <v>3259</v>
      </c>
      <c r="I7" s="16">
        <f>IFERROR(H7/G7,0)</f>
        <v>1.0206702160977137</v>
      </c>
      <c r="J7" s="6">
        <f t="shared" si="1"/>
        <v>7254</v>
      </c>
      <c r="K7" s="6">
        <f t="shared" si="1"/>
        <v>7007</v>
      </c>
      <c r="L7" s="16">
        <f>IFERROR(K7/J7,0)</f>
        <v>0.96594982078853042</v>
      </c>
      <c r="M7" s="4"/>
      <c r="N7" s="6">
        <f t="shared" si="1"/>
        <v>101</v>
      </c>
      <c r="O7" s="6">
        <f t="shared" si="1"/>
        <v>62</v>
      </c>
      <c r="P7" s="16">
        <f>IFERROR(O7/N7,0)</f>
        <v>0.61386138613861385</v>
      </c>
      <c r="Q7" s="6">
        <f t="shared" si="1"/>
        <v>95</v>
      </c>
      <c r="R7" s="6">
        <f t="shared" si="1"/>
        <v>91</v>
      </c>
      <c r="S7" s="16">
        <f>IFERROR(R7/Q7,0)</f>
        <v>0.95789473684210524</v>
      </c>
      <c r="T7" s="4"/>
      <c r="U7" s="6">
        <f t="shared" si="1"/>
        <v>1875</v>
      </c>
      <c r="V7" s="6">
        <f t="shared" si="1"/>
        <v>2102</v>
      </c>
      <c r="W7" s="6">
        <f t="shared" si="1"/>
        <v>2021</v>
      </c>
      <c r="X7" s="6">
        <f t="shared" si="1"/>
        <v>1829</v>
      </c>
      <c r="Y7" s="6">
        <f t="shared" si="1"/>
        <v>1429</v>
      </c>
      <c r="Z7" s="6">
        <f t="shared" si="1"/>
        <v>920</v>
      </c>
      <c r="AA7" s="6">
        <f t="shared" si="1"/>
        <v>90</v>
      </c>
      <c r="AB7" s="6">
        <f t="shared" si="1"/>
        <v>0</v>
      </c>
    </row>
    <row r="8" spans="1:600" x14ac:dyDescent="0.25">
      <c r="B8" s="2" t="s">
        <v>1</v>
      </c>
      <c r="C8" s="14"/>
      <c r="D8" s="9">
        <v>3365</v>
      </c>
      <c r="E8" s="9">
        <f>SUM(E9:E12)</f>
        <v>2245</v>
      </c>
      <c r="F8" s="16">
        <f t="shared" si="0"/>
        <v>0.66716196136701333</v>
      </c>
      <c r="G8" s="9">
        <v>953</v>
      </c>
      <c r="H8" s="9">
        <f>SUM(H9:H12)</f>
        <v>703</v>
      </c>
      <c r="I8" s="16">
        <f>IFERROR(H8/G8,0)</f>
        <v>0.73767051416579221</v>
      </c>
      <c r="J8" s="9">
        <v>2412</v>
      </c>
      <c r="K8" s="9">
        <f>SUM(K9:K12)</f>
        <v>1542</v>
      </c>
      <c r="L8" s="16">
        <f t="shared" ref="L8:L71" si="2">IFERROR(K8/J8,0)</f>
        <v>0.63930348258706471</v>
      </c>
      <c r="N8" s="9">
        <v>31</v>
      </c>
      <c r="O8" s="24">
        <f>SUM(O9:O12)</f>
        <v>16</v>
      </c>
      <c r="P8" s="16">
        <f t="shared" ref="P8:P71" si="3">IFERROR(O8/N8,0)</f>
        <v>0.5161290322580645</v>
      </c>
      <c r="Q8" s="9">
        <v>29</v>
      </c>
      <c r="R8" s="24">
        <f>SUM(R9:R12)</f>
        <v>21</v>
      </c>
      <c r="S8" s="16">
        <f t="shared" ref="S8:S71" si="4">IFERROR(R8/Q8,0)</f>
        <v>0.72413793103448276</v>
      </c>
      <c r="U8" s="9">
        <f>SUM(U9:U12)</f>
        <v>343</v>
      </c>
      <c r="V8" s="9">
        <f t="shared" ref="V8:AB8" si="5">SUM(V9:V12)</f>
        <v>517</v>
      </c>
      <c r="W8" s="9">
        <f t="shared" si="5"/>
        <v>351</v>
      </c>
      <c r="X8" s="9">
        <f t="shared" si="5"/>
        <v>315</v>
      </c>
      <c r="Y8" s="9">
        <f t="shared" si="5"/>
        <v>348</v>
      </c>
      <c r="Z8" s="24">
        <f t="shared" si="5"/>
        <v>341</v>
      </c>
      <c r="AA8" s="9">
        <f t="shared" si="5"/>
        <v>30</v>
      </c>
      <c r="AB8" s="9">
        <f t="shared" si="5"/>
        <v>0</v>
      </c>
    </row>
    <row r="9" spans="1:600" x14ac:dyDescent="0.25">
      <c r="A9" s="15">
        <v>28875</v>
      </c>
      <c r="B9" t="s">
        <v>2</v>
      </c>
      <c r="E9" s="8">
        <f>_xlfn.XLOOKUP("T"&amp;$A9&amp;"-ALL",db!$A:$A,db!$B:$B,0,0,1)</f>
        <v>921</v>
      </c>
      <c r="H9" s="8">
        <f>_xlfn.XLOOKUP("T"&amp;$A9&amp;"-L5",db!$A:$A,db!$B:$B,0,0,1)</f>
        <v>275</v>
      </c>
      <c r="K9" s="8">
        <f>_xlfn.XLOOKUP("T"&amp;$A9&amp;"-G5",db!$A:$A,db!$B:$B,0,0,1)</f>
        <v>646</v>
      </c>
      <c r="O9" s="4">
        <f>_xlfn.XLOOKUP("IPV"&amp;$A9&amp;"-L1",db!$A:$A,db!$B:$B,0,0,1)</f>
        <v>5</v>
      </c>
      <c r="R9" s="4">
        <f>_xlfn.XLOOKUP("SPR"&amp;$A9&amp;"-E1",db!$A:$A,db!$B:$B,0,0,1)</f>
        <v>7</v>
      </c>
      <c r="U9" s="4">
        <f>_xlfn.XLOOKUP("D"&amp;$A9&amp;"-ALL-"&amp;TEXT($U$6,"yyyymmdd"),db!$A:$A,db!$B:$B,0,0,1)</f>
        <v>113</v>
      </c>
      <c r="V9" s="4">
        <f>_xlfn.XLOOKUP("D"&amp;$A9&amp;"-ALL-"&amp;TEXT($V$6,"yyyymmdd"),db!$A:$A,db!$B:$B,0,0,1)</f>
        <v>285</v>
      </c>
      <c r="W9" s="4">
        <f>_xlfn.XLOOKUP("D"&amp;$A9&amp;"-ALL-"&amp;TEXT($W$6,"yyyymmdd"),db!$A:$A,db!$B:$B,0,0,1)</f>
        <v>150</v>
      </c>
      <c r="X9" s="8">
        <f>_xlfn.XLOOKUP("D"&amp;$A9&amp;"-ALL-"&amp;TEXT($X$6,"yyyymmdd"),db!$A:$A,db!$B:$B,0,0,1)</f>
        <v>80</v>
      </c>
      <c r="Y9" s="8">
        <f>_xlfn.XLOOKUP("D"&amp;$A9&amp;"-ALL-"&amp;TEXT($Y$6,"yyyymmdd"),db!$A:$A,db!$B:$B,0,0,1)</f>
        <v>113</v>
      </c>
      <c r="Z9" s="4">
        <f>_xlfn.XLOOKUP("D"&amp;$A9&amp;"-ALL-"&amp;TEXT($Z$6,"yyyymmdd"),db!$A:$A,db!$B:$B,0,0,1)</f>
        <v>157</v>
      </c>
      <c r="AA9" s="8">
        <f>_xlfn.XLOOKUP("D"&amp;$A9&amp;"-ALL-"&amp;TEXT($AA$6,"yyyymmdd"),db!$A:$A,db!$B:$B,0,0,1)</f>
        <v>23</v>
      </c>
    </row>
    <row r="10" spans="1:600" x14ac:dyDescent="0.25">
      <c r="A10" s="15">
        <v>787</v>
      </c>
      <c r="B10" t="s">
        <v>3</v>
      </c>
      <c r="E10" s="8">
        <f>_xlfn.XLOOKUP("T"&amp;$A10&amp;"-ALL",db!$A:$A,db!$B:$B,0,0,1)</f>
        <v>1178</v>
      </c>
      <c r="H10" s="8">
        <f>_xlfn.XLOOKUP("T"&amp;$A10&amp;"-L5",db!$A:$A,db!$B:$B,0,0,1)</f>
        <v>348</v>
      </c>
      <c r="K10" s="8">
        <f>_xlfn.XLOOKUP("T"&amp;$A10&amp;"-G5",db!$A:$A,db!$B:$B,0,0,1)</f>
        <v>830</v>
      </c>
      <c r="O10" s="4">
        <f>_xlfn.XLOOKUP("IPV"&amp;$A10&amp;"-L1",db!$A:$A,db!$B:$B,0,0,1)</f>
        <v>8</v>
      </c>
      <c r="R10" s="4">
        <f>_xlfn.XLOOKUP("SPR"&amp;$A10&amp;"-E1",db!$A:$A,db!$B:$B,0,0,1)</f>
        <v>12</v>
      </c>
      <c r="U10" s="4">
        <f>_xlfn.XLOOKUP("D"&amp;$A10&amp;"-ALL-"&amp;TEXT($U$6,"yyyymmdd"),db!$A:$A,db!$B:$B,0,0,1)</f>
        <v>216</v>
      </c>
      <c r="V10" s="4">
        <f>_xlfn.XLOOKUP("D"&amp;$A10&amp;"-ALL-"&amp;TEXT($V$6,"yyyymmdd"),db!$A:$A,db!$B:$B,0,0,1)</f>
        <v>211</v>
      </c>
      <c r="W10" s="4">
        <f>_xlfn.XLOOKUP("D"&amp;$A10&amp;"-ALL-"&amp;TEXT($W$6,"yyyymmdd"),db!$A:$A,db!$B:$B,0,0,1)</f>
        <v>184</v>
      </c>
      <c r="X10" s="8">
        <f>_xlfn.XLOOKUP("D"&amp;$A10&amp;"-ALL-"&amp;TEXT($X$6,"yyyymmdd"),db!$A:$A,db!$B:$B,0,0,1)</f>
        <v>204</v>
      </c>
      <c r="Y10" s="8">
        <f>_xlfn.XLOOKUP("D"&amp;$A10&amp;"-ALL-"&amp;TEXT($Y$6,"yyyymmdd"),db!$A:$A,db!$B:$B,0,0,1)</f>
        <v>198</v>
      </c>
      <c r="Z10" s="4">
        <f>_xlfn.XLOOKUP("D"&amp;$A10&amp;"-ALL-"&amp;TEXT($Z$6,"yyyymmdd"),db!$A:$A,db!$B:$B,0,0,1)</f>
        <v>162</v>
      </c>
      <c r="AA10" s="8">
        <f>_xlfn.XLOOKUP("D"&amp;$A10&amp;"-ALL-"&amp;TEXT($AA$6,"yyyymmdd"),db!$A:$A,db!$B:$B,0,0,1)</f>
        <v>3</v>
      </c>
    </row>
    <row r="11" spans="1:600" x14ac:dyDescent="0.25">
      <c r="A11" s="15">
        <v>786</v>
      </c>
      <c r="B11" t="s">
        <v>4</v>
      </c>
      <c r="E11" s="8">
        <f>_xlfn.XLOOKUP("T"&amp;$A11&amp;"-ALL",db!$A:$A,db!$B:$B,0,0,1)</f>
        <v>128</v>
      </c>
      <c r="H11" s="8">
        <f>_xlfn.XLOOKUP("T"&amp;$A11&amp;"-L5",db!$A:$A,db!$B:$B,0,0,1)</f>
        <v>67</v>
      </c>
      <c r="K11" s="8">
        <f>_xlfn.XLOOKUP("T"&amp;$A11&amp;"-G5",db!$A:$A,db!$B:$B,0,0,1)</f>
        <v>61</v>
      </c>
      <c r="O11" s="4">
        <f>_xlfn.XLOOKUP("IPV"&amp;$A11&amp;"-L1",db!$A:$A,db!$B:$B,0,0,1)</f>
        <v>2</v>
      </c>
      <c r="R11" s="4">
        <f>_xlfn.XLOOKUP("SPR"&amp;$A11&amp;"-E1",db!$A:$A,db!$B:$B,0,0,1)</f>
        <v>2</v>
      </c>
      <c r="U11" s="4">
        <f>_xlfn.XLOOKUP("D"&amp;$A11&amp;"-ALL-"&amp;TEXT($U$6,"yyyymmdd"),db!$A:$A,db!$B:$B,0,0,1)</f>
        <v>5</v>
      </c>
      <c r="V11" s="4">
        <f>_xlfn.XLOOKUP("D"&amp;$A11&amp;"-ALL-"&amp;TEXT($V$6,"yyyymmdd"),db!$A:$A,db!$B:$B,0,0,1)</f>
        <v>21</v>
      </c>
      <c r="W11" s="4">
        <f>_xlfn.XLOOKUP("D"&amp;$A11&amp;"-ALL-"&amp;TEXT($W$6,"yyyymmdd"),db!$A:$A,db!$B:$B,0,0,1)</f>
        <v>17</v>
      </c>
      <c r="X11" s="8">
        <f>_xlfn.XLOOKUP("D"&amp;$A11&amp;"-ALL-"&amp;TEXT($X$6,"yyyymmdd"),db!$A:$A,db!$B:$B,0,0,1)</f>
        <v>22</v>
      </c>
      <c r="Y11" s="8">
        <f>_xlfn.XLOOKUP("D"&amp;$A11&amp;"-ALL-"&amp;TEXT($Y$6,"yyyymmdd"),db!$A:$A,db!$B:$B,0,0,1)</f>
        <v>37</v>
      </c>
      <c r="Z11" s="4">
        <f>_xlfn.XLOOKUP("D"&amp;$A11&amp;"-ALL-"&amp;TEXT($Z$6,"yyyymmdd"),db!$A:$A,db!$B:$B,0,0,1)</f>
        <v>22</v>
      </c>
      <c r="AA11" s="8">
        <f>_xlfn.XLOOKUP("D"&amp;$A11&amp;"-ALL-"&amp;TEXT($AA$6,"yyyymmdd"),db!$A:$A,db!$B:$B,0,0,1)</f>
        <v>4</v>
      </c>
    </row>
    <row r="12" spans="1:600" x14ac:dyDescent="0.25">
      <c r="A12" s="15">
        <v>788</v>
      </c>
      <c r="B12" t="s">
        <v>5</v>
      </c>
      <c r="E12" s="8">
        <f>_xlfn.XLOOKUP("T"&amp;$A12&amp;"-ALL",db!$A:$A,db!$B:$B,0,0,1)</f>
        <v>18</v>
      </c>
      <c r="H12" s="8">
        <f>_xlfn.XLOOKUP("T"&amp;$A12&amp;"-L5",db!$A:$A,db!$B:$B,0,0,1)</f>
        <v>13</v>
      </c>
      <c r="K12" s="8">
        <f>_xlfn.XLOOKUP("T"&amp;$A12&amp;"-G5",db!$A:$A,db!$B:$B,0,0,1)</f>
        <v>5</v>
      </c>
      <c r="O12" s="4">
        <f>_xlfn.XLOOKUP("IPV"&amp;$A12&amp;"-L1",db!$A:$A,db!$B:$B,0,0,1)</f>
        <v>1</v>
      </c>
      <c r="R12" s="4">
        <f>_xlfn.XLOOKUP("SPR"&amp;$A12&amp;"-E1",db!$A:$A,db!$B:$B,0,0,1)</f>
        <v>0</v>
      </c>
      <c r="U12" s="4">
        <f>_xlfn.XLOOKUP("D"&amp;$A12&amp;"-ALL-"&amp;TEXT($U$6,"yyyymmdd"),db!$A:$A,db!$B:$B,0,0,1)</f>
        <v>9</v>
      </c>
      <c r="V12" s="4">
        <f>_xlfn.XLOOKUP("D"&amp;$A12&amp;"-ALL-"&amp;TEXT($V$6,"yyyymmdd"),db!$A:$A,db!$B:$B,0,0,1)</f>
        <v>0</v>
      </c>
      <c r="W12" s="4">
        <f>_xlfn.XLOOKUP("D"&amp;$A12&amp;"-ALL-"&amp;TEXT($W$6,"yyyymmdd"),db!$A:$A,db!$B:$B,0,0,1)</f>
        <v>0</v>
      </c>
      <c r="X12" s="8">
        <f>_xlfn.XLOOKUP("D"&amp;$A12&amp;"-ALL-"&amp;TEXT($X$6,"yyyymmdd"),db!$A:$A,db!$B:$B,0,0,1)</f>
        <v>9</v>
      </c>
      <c r="Y12" s="8">
        <f>_xlfn.XLOOKUP("D"&amp;$A12&amp;"-ALL-"&amp;TEXT($Y$6,"yyyymmdd"),db!$A:$A,db!$B:$B,0,0,1)</f>
        <v>0</v>
      </c>
      <c r="Z12" s="4">
        <f>_xlfn.XLOOKUP("D"&amp;$A12&amp;"-ALL-"&amp;TEXT($Z$6,"yyyymmdd"),db!$A:$A,db!$B:$B,0,0,1)</f>
        <v>0</v>
      </c>
      <c r="AA12" s="8">
        <f>_xlfn.XLOOKUP("D"&amp;$A12&amp;"-ALL-"&amp;TEXT($AA$6,"yyyymmdd"),db!$A:$A,db!$B:$B,0,0,1)</f>
        <v>0</v>
      </c>
    </row>
    <row r="13" spans="1:600" x14ac:dyDescent="0.25">
      <c r="A13" s="15"/>
      <c r="B13" s="2" t="s">
        <v>6</v>
      </c>
      <c r="C13" s="14"/>
      <c r="D13" s="9">
        <v>2072</v>
      </c>
      <c r="E13" s="9">
        <f>SUM(E14:E20)</f>
        <v>3491</v>
      </c>
      <c r="F13" s="16">
        <f t="shared" si="0"/>
        <v>1.6848455598455598</v>
      </c>
      <c r="G13" s="9">
        <v>745</v>
      </c>
      <c r="H13" s="9">
        <f>SUM(H14:H20)</f>
        <v>827</v>
      </c>
      <c r="I13" s="16">
        <f t="shared" ref="I13:I71" si="6">IFERROR(H13/G13,0)</f>
        <v>1.1100671140939598</v>
      </c>
      <c r="J13" s="9">
        <v>1327</v>
      </c>
      <c r="K13" s="9">
        <f>SUM(K14:K20)</f>
        <v>2664</v>
      </c>
      <c r="L13" s="16">
        <f t="shared" si="2"/>
        <v>2.0075357950263752</v>
      </c>
      <c r="N13" s="9">
        <v>27</v>
      </c>
      <c r="O13" s="24">
        <f>SUM(O14:O20)</f>
        <v>20</v>
      </c>
      <c r="P13" s="16">
        <f t="shared" si="3"/>
        <v>0.7407407407407407</v>
      </c>
      <c r="Q13" s="9">
        <v>27</v>
      </c>
      <c r="R13" s="24">
        <f>SUM(R14:R20)</f>
        <v>18</v>
      </c>
      <c r="S13" s="16">
        <f t="shared" si="4"/>
        <v>0.66666666666666663</v>
      </c>
      <c r="U13" s="9">
        <f t="shared" ref="U13:AA13" si="7">SUM(U14:U20)</f>
        <v>716</v>
      </c>
      <c r="V13" s="9">
        <f t="shared" si="7"/>
        <v>773</v>
      </c>
      <c r="W13" s="9">
        <f t="shared" si="7"/>
        <v>676</v>
      </c>
      <c r="X13" s="9">
        <f t="shared" si="7"/>
        <v>675</v>
      </c>
      <c r="Y13" s="9">
        <f t="shared" si="7"/>
        <v>423</v>
      </c>
      <c r="Z13" s="9">
        <f t="shared" si="7"/>
        <v>187</v>
      </c>
      <c r="AA13" s="9">
        <f t="shared" si="7"/>
        <v>41</v>
      </c>
      <c r="AB13" s="9">
        <f>SUM(AB14:AB20)</f>
        <v>0</v>
      </c>
    </row>
    <row r="14" spans="1:600" x14ac:dyDescent="0.25">
      <c r="A14" s="15">
        <v>756</v>
      </c>
      <c r="B14" t="s">
        <v>7</v>
      </c>
      <c r="E14" s="8">
        <f>_xlfn.XLOOKUP("T"&amp;A14&amp;"-ALL",db!$A:$A,db!$B:$B,0,0,1)</f>
        <v>22</v>
      </c>
      <c r="H14" s="8">
        <f>_xlfn.XLOOKUP("T"&amp;$A14&amp;"-L5",db!$A:$A,db!$B:$B,0,0,1)</f>
        <v>22</v>
      </c>
      <c r="K14" s="8">
        <f>_xlfn.XLOOKUP("T"&amp;$A14&amp;"-G5",db!$A:$A,db!$B:$B,0,0,1)</f>
        <v>0</v>
      </c>
      <c r="O14" s="4">
        <f>_xlfn.XLOOKUP("IPV"&amp;$A14&amp;"-L1",db!$A:$A,db!$B:$B,0,0,1)</f>
        <v>0</v>
      </c>
      <c r="R14" s="4">
        <f>_xlfn.XLOOKUP("SPR"&amp;$A14&amp;"-E1",db!$A:$A,db!$B:$B,0,0,1)</f>
        <v>0</v>
      </c>
      <c r="U14" s="4">
        <f>_xlfn.XLOOKUP("D"&amp;$A14&amp;"-ALL-"&amp;TEXT($U$6,"yyyymmdd"),db!$A:$A,db!$B:$B,0,0,1)</f>
        <v>8</v>
      </c>
      <c r="V14" s="4">
        <f>_xlfn.XLOOKUP("D"&amp;$A14&amp;"-ALL-"&amp;TEXT($V$6,"yyyymmdd"),db!$A:$A,db!$B:$B,0,0,1)</f>
        <v>8</v>
      </c>
      <c r="W14" s="4">
        <f>_xlfn.XLOOKUP("D"&amp;$A14&amp;"-ALL-"&amp;TEXT($W$6,"yyyymmdd"),db!$A:$A,db!$B:$B,0,0,1)</f>
        <v>6</v>
      </c>
      <c r="X14" s="8">
        <f>_xlfn.XLOOKUP("D"&amp;$A14&amp;"-ALL-"&amp;TEXT($X$6,"yyyymmdd"),db!$A:$A,db!$B:$B,0,0,1)</f>
        <v>0</v>
      </c>
      <c r="Y14" s="8">
        <f>_xlfn.XLOOKUP("D"&amp;$A14&amp;"-ALL-"&amp;TEXT($Y$6,"yyyymmdd"),db!$A:$A,db!$B:$B,0,0,1)</f>
        <v>0</v>
      </c>
      <c r="Z14" s="4">
        <f>_xlfn.XLOOKUP("D"&amp;$A14&amp;"-ALL-"&amp;TEXT($Z$6,"yyyymmdd"),db!$A:$A,db!$B:$B,0,0,1)</f>
        <v>0</v>
      </c>
      <c r="AA14" s="8">
        <f>_xlfn.XLOOKUP("D"&amp;$A14&amp;"-ALL-"&amp;TEXT($AA$6,"yyyymmdd"),db!$A:$A,db!$B:$B,0,0,1)</f>
        <v>0</v>
      </c>
    </row>
    <row r="15" spans="1:600" x14ac:dyDescent="0.25">
      <c r="A15" s="15">
        <v>755</v>
      </c>
      <c r="B15" t="s">
        <v>8</v>
      </c>
      <c r="E15" s="8">
        <f>_xlfn.XLOOKUP("T"&amp;A15&amp;"-ALL",db!$A:$A,db!$B:$B,0,0,1)</f>
        <v>1584</v>
      </c>
      <c r="H15" s="8">
        <f>_xlfn.XLOOKUP("T"&amp;$A15&amp;"-L5",db!$A:$A,db!$B:$B,0,0,1)</f>
        <v>222</v>
      </c>
      <c r="K15" s="8">
        <f>_xlfn.XLOOKUP("T"&amp;$A15&amp;"-G5",db!$A:$A,db!$B:$B,0,0,1)</f>
        <v>1362</v>
      </c>
      <c r="O15" s="4">
        <f>_xlfn.XLOOKUP("IPV"&amp;$A15&amp;"-L1",db!$A:$A,db!$B:$B,0,0,1)</f>
        <v>4</v>
      </c>
      <c r="R15" s="4">
        <f>_xlfn.XLOOKUP("SPR"&amp;$A15&amp;"-E1",db!$A:$A,db!$B:$B,0,0,1)</f>
        <v>4</v>
      </c>
      <c r="U15" s="4">
        <f>_xlfn.XLOOKUP("D"&amp;$A15&amp;"-ALL-"&amp;TEXT($U$6,"yyyymmdd"),db!$A:$A,db!$B:$B,0,0,1)</f>
        <v>348</v>
      </c>
      <c r="V15" s="4">
        <f>_xlfn.XLOOKUP("D"&amp;$A15&amp;"-ALL-"&amp;TEXT($V$6,"yyyymmdd"),db!$A:$A,db!$B:$B,0,0,1)</f>
        <v>269</v>
      </c>
      <c r="W15" s="4">
        <f>_xlfn.XLOOKUP("D"&amp;$A15&amp;"-ALL-"&amp;TEXT($W$6,"yyyymmdd"),db!$A:$A,db!$B:$B,0,0,1)</f>
        <v>278</v>
      </c>
      <c r="X15" s="8">
        <f>_xlfn.XLOOKUP("D"&amp;$A15&amp;"-ALL-"&amp;TEXT($X$6,"yyyymmdd"),db!$A:$A,db!$B:$B,0,0,1)</f>
        <v>349</v>
      </c>
      <c r="Y15" s="8">
        <f>_xlfn.XLOOKUP("D"&amp;$A15&amp;"-ALL-"&amp;TEXT($Y$6,"yyyymmdd"),db!$A:$A,db!$B:$B,0,0,1)</f>
        <v>267</v>
      </c>
      <c r="Z15" s="4">
        <f>_xlfn.XLOOKUP("D"&amp;$A15&amp;"-ALL-"&amp;TEXT($Z$6,"yyyymmdd"),db!$A:$A,db!$B:$B,0,0,1)</f>
        <v>52</v>
      </c>
      <c r="AA15" s="8">
        <f>_xlfn.XLOOKUP("D"&amp;$A15&amp;"-ALL-"&amp;TEXT($AA$6,"yyyymmdd"),db!$A:$A,db!$B:$B,0,0,1)</f>
        <v>21</v>
      </c>
    </row>
    <row r="16" spans="1:600" x14ac:dyDescent="0.25">
      <c r="A16" s="15">
        <v>27821</v>
      </c>
      <c r="B16" t="s">
        <v>9</v>
      </c>
      <c r="E16" s="8">
        <f>_xlfn.XLOOKUP("T"&amp;A16&amp;"-ALL",db!$A:$A,db!$B:$B,0,0,1)</f>
        <v>1176</v>
      </c>
      <c r="H16" s="8">
        <f>_xlfn.XLOOKUP("T"&amp;$A16&amp;"-L5",db!$A:$A,db!$B:$B,0,0,1)</f>
        <v>332</v>
      </c>
      <c r="K16" s="8">
        <f>_xlfn.XLOOKUP("T"&amp;$A16&amp;"-G5",db!$A:$A,db!$B:$B,0,0,1)</f>
        <v>844</v>
      </c>
      <c r="O16" s="4">
        <f>_xlfn.XLOOKUP("IPV"&amp;$A16&amp;"-L1",db!$A:$A,db!$B:$B,0,0,1)</f>
        <v>11</v>
      </c>
      <c r="R16" s="4">
        <f>_xlfn.XLOOKUP("SPR"&amp;$A16&amp;"-E1",db!$A:$A,db!$B:$B,0,0,1)</f>
        <v>11</v>
      </c>
      <c r="U16" s="4">
        <f>_xlfn.XLOOKUP("D"&amp;$A16&amp;"-ALL-"&amp;TEXT($U$6,"yyyymmdd"),db!$A:$A,db!$B:$B,0,0,1)</f>
        <v>262</v>
      </c>
      <c r="V16" s="4">
        <f>_xlfn.XLOOKUP("D"&amp;$A16&amp;"-ALL-"&amp;TEXT($V$6,"yyyymmdd"),db!$A:$A,db!$B:$B,0,0,1)</f>
        <v>277</v>
      </c>
      <c r="W16" s="4">
        <f>_xlfn.XLOOKUP("D"&amp;$A16&amp;"-ALL-"&amp;TEXT($W$6,"yyyymmdd"),db!$A:$A,db!$B:$B,0,0,1)</f>
        <v>222</v>
      </c>
      <c r="X16" s="8">
        <f>_xlfn.XLOOKUP("D"&amp;$A16&amp;"-ALL-"&amp;TEXT($X$6,"yyyymmdd"),db!$A:$A,db!$B:$B,0,0,1)</f>
        <v>203</v>
      </c>
      <c r="Y16" s="8">
        <f>_xlfn.XLOOKUP("D"&amp;$A16&amp;"-ALL-"&amp;TEXT($Y$6,"yyyymmdd"),db!$A:$A,db!$B:$B,0,0,1)</f>
        <v>97</v>
      </c>
      <c r="Z16" s="4">
        <f>_xlfn.XLOOKUP("D"&amp;$A16&amp;"-ALL-"&amp;TEXT($Z$6,"yyyymmdd"),db!$A:$A,db!$B:$B,0,0,1)</f>
        <v>101</v>
      </c>
      <c r="AA16" s="8">
        <f>_xlfn.XLOOKUP("D"&amp;$A16&amp;"-ALL-"&amp;TEXT($AA$6,"yyyymmdd"),db!$A:$A,db!$B:$B,0,0,1)</f>
        <v>14</v>
      </c>
    </row>
    <row r="17" spans="1:28" x14ac:dyDescent="0.25">
      <c r="A17" s="15">
        <v>762</v>
      </c>
      <c r="B17" t="s">
        <v>10</v>
      </c>
      <c r="E17" s="8">
        <f>_xlfn.XLOOKUP("T"&amp;A17&amp;"-ALL",db!$A:$A,db!$B:$B,0,0,1)</f>
        <v>92</v>
      </c>
      <c r="H17" s="8">
        <f>_xlfn.XLOOKUP("T"&amp;$A17&amp;"-L5",db!$A:$A,db!$B:$B,0,0,1)</f>
        <v>40</v>
      </c>
      <c r="K17" s="8">
        <f>_xlfn.XLOOKUP("T"&amp;$A17&amp;"-G5",db!$A:$A,db!$B:$B,0,0,1)</f>
        <v>52</v>
      </c>
      <c r="O17" s="4">
        <f>_xlfn.XLOOKUP("IPV"&amp;$A17&amp;"-L1",db!$A:$A,db!$B:$B,0,0,1)</f>
        <v>0</v>
      </c>
      <c r="R17" s="4">
        <f>_xlfn.XLOOKUP("SPR"&amp;$A17&amp;"-E1",db!$A:$A,db!$B:$B,0,0,1)</f>
        <v>0</v>
      </c>
      <c r="U17" s="4">
        <f>_xlfn.XLOOKUP("D"&amp;$A17&amp;"-ALL-"&amp;TEXT($U$6,"yyyymmdd"),db!$A:$A,db!$B:$B,0,0,1)</f>
        <v>8</v>
      </c>
      <c r="V17" s="4">
        <f>_xlfn.XLOOKUP("D"&amp;$A17&amp;"-ALL-"&amp;TEXT($V$6,"yyyymmdd"),db!$A:$A,db!$B:$B,0,0,1)</f>
        <v>27</v>
      </c>
      <c r="W17" s="4">
        <f>_xlfn.XLOOKUP("D"&amp;$A17&amp;"-ALL-"&amp;TEXT($W$6,"yyyymmdd"),db!$A:$A,db!$B:$B,0,0,1)</f>
        <v>20</v>
      </c>
      <c r="X17" s="8">
        <f>_xlfn.XLOOKUP("D"&amp;$A17&amp;"-ALL-"&amp;TEXT($X$6,"yyyymmdd"),db!$A:$A,db!$B:$B,0,0,1)</f>
        <v>23</v>
      </c>
      <c r="Y17" s="8">
        <f>_xlfn.XLOOKUP("D"&amp;$A17&amp;"-ALL-"&amp;TEXT($Y$6,"yyyymmdd"),db!$A:$A,db!$B:$B,0,0,1)</f>
        <v>12</v>
      </c>
      <c r="Z17" s="4">
        <f>_xlfn.XLOOKUP("D"&amp;$A17&amp;"-ALL-"&amp;TEXT($Z$6,"yyyymmdd"),db!$A:$A,db!$B:$B,0,0,1)</f>
        <v>2</v>
      </c>
      <c r="AA17" s="8">
        <f>_xlfn.XLOOKUP("D"&amp;$A17&amp;"-ALL-"&amp;TEXT($AA$6,"yyyymmdd"),db!$A:$A,db!$B:$B,0,0,1)</f>
        <v>0</v>
      </c>
    </row>
    <row r="18" spans="1:28" x14ac:dyDescent="0.25">
      <c r="A18" s="15">
        <v>760</v>
      </c>
      <c r="B18" t="s">
        <v>11</v>
      </c>
      <c r="E18" s="8">
        <f>_xlfn.XLOOKUP("T"&amp;A18&amp;"-ALL",db!$A:$A,db!$B:$B,0,0,1)</f>
        <v>342</v>
      </c>
      <c r="H18" s="8">
        <f>_xlfn.XLOOKUP("T"&amp;$A18&amp;"-L5",db!$A:$A,db!$B:$B,0,0,1)</f>
        <v>114</v>
      </c>
      <c r="K18" s="8">
        <f>_xlfn.XLOOKUP("T"&amp;$A18&amp;"-G5",db!$A:$A,db!$B:$B,0,0,1)</f>
        <v>228</v>
      </c>
      <c r="O18" s="4">
        <f>_xlfn.XLOOKUP("IPV"&amp;$A18&amp;"-L1",db!$A:$A,db!$B:$B,0,0,1)</f>
        <v>3</v>
      </c>
      <c r="R18" s="4">
        <f>_xlfn.XLOOKUP("SPR"&amp;$A18&amp;"-E1",db!$A:$A,db!$B:$B,0,0,1)</f>
        <v>0</v>
      </c>
      <c r="U18" s="4">
        <f>_xlfn.XLOOKUP("D"&amp;$A18&amp;"-ALL-"&amp;TEXT($U$6,"yyyymmdd"),db!$A:$A,db!$B:$B,0,0,1)</f>
        <v>30</v>
      </c>
      <c r="V18" s="4">
        <f>_xlfn.XLOOKUP("D"&amp;$A18&amp;"-ALL-"&amp;TEXT($V$6,"yyyymmdd"),db!$A:$A,db!$B:$B,0,0,1)</f>
        <v>70</v>
      </c>
      <c r="W18" s="4">
        <f>_xlfn.XLOOKUP("D"&amp;$A18&amp;"-ALL-"&amp;TEXT($W$6,"yyyymmdd"),db!$A:$A,db!$B:$B,0,0,1)</f>
        <v>107</v>
      </c>
      <c r="X18" s="8">
        <f>_xlfn.XLOOKUP("D"&amp;$A18&amp;"-ALL-"&amp;TEXT($X$6,"yyyymmdd"),db!$A:$A,db!$B:$B,0,0,1)</f>
        <v>89</v>
      </c>
      <c r="Y18" s="8">
        <f>_xlfn.XLOOKUP("D"&amp;$A18&amp;"-ALL-"&amp;TEXT($Y$6,"yyyymmdd"),db!$A:$A,db!$B:$B,0,0,1)</f>
        <v>19</v>
      </c>
      <c r="Z18" s="4">
        <f>_xlfn.XLOOKUP("D"&amp;$A18&amp;"-ALL-"&amp;TEXT($Z$6,"yyyymmdd"),db!$A:$A,db!$B:$B,0,0,1)</f>
        <v>24</v>
      </c>
      <c r="AA18" s="8">
        <f>_xlfn.XLOOKUP("D"&amp;$A18&amp;"-ALL-"&amp;TEXT($AA$6,"yyyymmdd"),db!$A:$A,db!$B:$B,0,0,1)</f>
        <v>3</v>
      </c>
    </row>
    <row r="19" spans="1:28" x14ac:dyDescent="0.25">
      <c r="A19" s="15">
        <v>763</v>
      </c>
      <c r="B19" t="s">
        <v>12</v>
      </c>
      <c r="E19" s="8">
        <f>_xlfn.XLOOKUP("T"&amp;A19&amp;"-ALL",db!$A:$A,db!$B:$B,0,0,1)</f>
        <v>164</v>
      </c>
      <c r="H19" s="8">
        <f>_xlfn.XLOOKUP("T"&amp;$A19&amp;"-L5",db!$A:$A,db!$B:$B,0,0,1)</f>
        <v>51</v>
      </c>
      <c r="K19" s="8">
        <f>_xlfn.XLOOKUP("T"&amp;$A19&amp;"-G5",db!$A:$A,db!$B:$B,0,0,1)</f>
        <v>113</v>
      </c>
      <c r="O19" s="4">
        <f>_xlfn.XLOOKUP("IPV"&amp;$A19&amp;"-L1",db!$A:$A,db!$B:$B,0,0,1)</f>
        <v>2</v>
      </c>
      <c r="R19" s="4">
        <f>_xlfn.XLOOKUP("SPR"&amp;$A19&amp;"-E1",db!$A:$A,db!$B:$B,0,0,1)</f>
        <v>0</v>
      </c>
      <c r="U19" s="4">
        <f>_xlfn.XLOOKUP("D"&amp;$A19&amp;"-ALL-"&amp;TEXT($U$6,"yyyymmdd"),db!$A:$A,db!$B:$B,0,0,1)</f>
        <v>18</v>
      </c>
      <c r="V19" s="4">
        <f>_xlfn.XLOOKUP("D"&amp;$A19&amp;"-ALL-"&amp;TEXT($V$6,"yyyymmdd"),db!$A:$A,db!$B:$B,0,0,1)</f>
        <v>95</v>
      </c>
      <c r="W19" s="4">
        <f>_xlfn.XLOOKUP("D"&amp;$A19&amp;"-ALL-"&amp;TEXT($W$6,"yyyymmdd"),db!$A:$A,db!$B:$B,0,0,1)</f>
        <v>32</v>
      </c>
      <c r="X19" s="8">
        <f>_xlfn.XLOOKUP("D"&amp;$A19&amp;"-ALL-"&amp;TEXT($X$6,"yyyymmdd"),db!$A:$A,db!$B:$B,0,0,1)</f>
        <v>7</v>
      </c>
      <c r="Y19" s="8">
        <f>_xlfn.XLOOKUP("D"&amp;$A19&amp;"-ALL-"&amp;TEXT($Y$6,"yyyymmdd"),db!$A:$A,db!$B:$B,0,0,1)</f>
        <v>7</v>
      </c>
      <c r="Z19" s="4">
        <f>_xlfn.XLOOKUP("D"&amp;$A19&amp;"-ALL-"&amp;TEXT($Z$6,"yyyymmdd"),db!$A:$A,db!$B:$B,0,0,1)</f>
        <v>2</v>
      </c>
      <c r="AA19" s="8">
        <f>_xlfn.XLOOKUP("D"&amp;$A19&amp;"-ALL-"&amp;TEXT($AA$6,"yyyymmdd"),db!$A:$A,db!$B:$B,0,0,1)</f>
        <v>3</v>
      </c>
    </row>
    <row r="20" spans="1:28" x14ac:dyDescent="0.25">
      <c r="A20" s="15">
        <v>761</v>
      </c>
      <c r="B20" t="s">
        <v>13</v>
      </c>
      <c r="E20" s="8">
        <f>_xlfn.XLOOKUP("T"&amp;A20&amp;"-ALL",db!$A:$A,db!$B:$B,0,0,1)</f>
        <v>111</v>
      </c>
      <c r="H20" s="8">
        <f>_xlfn.XLOOKUP("T"&amp;$A20&amp;"-L5",db!$A:$A,db!$B:$B,0,0,1)</f>
        <v>46</v>
      </c>
      <c r="K20" s="8">
        <f>_xlfn.XLOOKUP("T"&amp;$A20&amp;"-G5",db!$A:$A,db!$B:$B,0,0,1)</f>
        <v>65</v>
      </c>
      <c r="O20" s="4">
        <f>_xlfn.XLOOKUP("IPV"&amp;$A20&amp;"-L1",db!$A:$A,db!$B:$B,0,0,1)</f>
        <v>0</v>
      </c>
      <c r="R20" s="4">
        <f>_xlfn.XLOOKUP("SPR"&amp;$A20&amp;"-E1",db!$A:$A,db!$B:$B,0,0,1)</f>
        <v>3</v>
      </c>
      <c r="U20" s="4">
        <f>_xlfn.XLOOKUP("D"&amp;$A20&amp;"-ALL-"&amp;TEXT($U$6,"yyyymmdd"),db!$A:$A,db!$B:$B,0,0,1)</f>
        <v>42</v>
      </c>
      <c r="V20" s="4">
        <f>_xlfn.XLOOKUP("D"&amp;$A20&amp;"-ALL-"&amp;TEXT($V$6,"yyyymmdd"),db!$A:$A,db!$B:$B,0,0,1)</f>
        <v>27</v>
      </c>
      <c r="W20" s="4">
        <f>_xlfn.XLOOKUP("D"&amp;$A20&amp;"-ALL-"&amp;TEXT($W$6,"yyyymmdd"),db!$A:$A,db!$B:$B,0,0,1)</f>
        <v>11</v>
      </c>
      <c r="X20" s="8">
        <f>_xlfn.XLOOKUP("D"&amp;$A20&amp;"-ALL-"&amp;TEXT($X$6,"yyyymmdd"),db!$A:$A,db!$B:$B,0,0,1)</f>
        <v>4</v>
      </c>
      <c r="Y20" s="8">
        <f>_xlfn.XLOOKUP("D"&amp;$A20&amp;"-ALL-"&amp;TEXT($Y$6,"yyyymmdd"),db!$A:$A,db!$B:$B,0,0,1)</f>
        <v>21</v>
      </c>
      <c r="Z20" s="4">
        <f>_xlfn.XLOOKUP("D"&amp;$A20&amp;"-ALL-"&amp;TEXT($Z$6,"yyyymmdd"),db!$A:$A,db!$B:$B,0,0,1)</f>
        <v>6</v>
      </c>
      <c r="AA20" s="8">
        <f>_xlfn.XLOOKUP("D"&amp;$A20&amp;"-ALL-"&amp;TEXT($AA$6,"yyyymmdd"),db!$A:$A,db!$B:$B,0,0,1)</f>
        <v>0</v>
      </c>
    </row>
    <row r="21" spans="1:28" x14ac:dyDescent="0.25">
      <c r="A21" s="15"/>
      <c r="B21" s="2" t="s">
        <v>14</v>
      </c>
      <c r="C21" s="14"/>
      <c r="D21" s="9">
        <v>566</v>
      </c>
      <c r="E21" s="9">
        <f>SUM(E22:E26)</f>
        <v>523</v>
      </c>
      <c r="F21" s="16">
        <f t="shared" si="0"/>
        <v>0.92402826855123676</v>
      </c>
      <c r="G21" s="9">
        <v>200</v>
      </c>
      <c r="H21" s="9">
        <f>SUM(H22:H26)</f>
        <v>238</v>
      </c>
      <c r="I21" s="16">
        <f t="shared" si="6"/>
        <v>1.19</v>
      </c>
      <c r="J21" s="9">
        <v>366</v>
      </c>
      <c r="K21" s="9">
        <f>SUM(K22:K26)</f>
        <v>285</v>
      </c>
      <c r="L21" s="16">
        <f t="shared" si="2"/>
        <v>0.77868852459016391</v>
      </c>
      <c r="N21" s="9">
        <v>6</v>
      </c>
      <c r="O21" s="24">
        <f>SUM(O22:O26)</f>
        <v>1</v>
      </c>
      <c r="P21" s="16">
        <f t="shared" si="3"/>
        <v>0.16666666666666666</v>
      </c>
      <c r="Q21" s="9">
        <v>4</v>
      </c>
      <c r="R21" s="24">
        <f>SUM(R22:R26)</f>
        <v>4</v>
      </c>
      <c r="S21" s="16">
        <f t="shared" si="4"/>
        <v>1</v>
      </c>
      <c r="U21" s="9">
        <f t="shared" ref="U21:AA21" si="8">SUM(U22:U26)</f>
        <v>141</v>
      </c>
      <c r="V21" s="9">
        <f t="shared" si="8"/>
        <v>45</v>
      </c>
      <c r="W21" s="9">
        <f t="shared" si="8"/>
        <v>90</v>
      </c>
      <c r="X21" s="9">
        <f t="shared" si="8"/>
        <v>112</v>
      </c>
      <c r="Y21" s="9">
        <f t="shared" si="8"/>
        <v>94</v>
      </c>
      <c r="Z21" s="9">
        <f t="shared" si="8"/>
        <v>39</v>
      </c>
      <c r="AA21" s="9">
        <f t="shared" si="8"/>
        <v>2</v>
      </c>
      <c r="AB21" s="9">
        <f>SUM(AB22:AB26)</f>
        <v>0</v>
      </c>
    </row>
    <row r="22" spans="1:28" x14ac:dyDescent="0.25">
      <c r="A22" s="15">
        <v>775</v>
      </c>
      <c r="B22" t="s">
        <v>15</v>
      </c>
      <c r="E22" s="8">
        <f>_xlfn.XLOOKUP("T"&amp;A22&amp;"-ALL",db!$A:$A,db!$B:$B,0,0,1)</f>
        <v>305</v>
      </c>
      <c r="H22" s="8">
        <f>_xlfn.XLOOKUP("T"&amp;$A22&amp;"-L5",db!$A:$A,db!$B:$B,0,0,1)</f>
        <v>125</v>
      </c>
      <c r="K22" s="8">
        <f>_xlfn.XLOOKUP("T"&amp;$A22&amp;"-G5",db!$A:$A,db!$B:$B,0,0,1)</f>
        <v>180</v>
      </c>
      <c r="O22" s="4">
        <f>_xlfn.XLOOKUP("IPV"&amp;$A22&amp;"-L1",db!$A:$A,db!$B:$B,0,0,1)</f>
        <v>1</v>
      </c>
      <c r="R22" s="4">
        <f>_xlfn.XLOOKUP("SPR"&amp;$A22&amp;"-E1",db!$A:$A,db!$B:$B,0,0,1)</f>
        <v>2</v>
      </c>
      <c r="U22" s="4">
        <f>_xlfn.XLOOKUP("D"&amp;$A22&amp;"-ALL-"&amp;TEXT($U$6,"yyyymmdd"),db!$A:$A,db!$B:$B,0,0,1)</f>
        <v>68</v>
      </c>
      <c r="V22" s="4">
        <f>_xlfn.XLOOKUP("D"&amp;$A22&amp;"-ALL-"&amp;TEXT($V$6,"yyyymmdd"),db!$A:$A,db!$B:$B,0,0,1)</f>
        <v>29</v>
      </c>
      <c r="W22" s="4">
        <f>_xlfn.XLOOKUP("D"&amp;$A22&amp;"-ALL-"&amp;TEXT($W$6,"yyyymmdd"),db!$A:$A,db!$B:$B,0,0,1)</f>
        <v>66</v>
      </c>
      <c r="X22" s="8">
        <f>_xlfn.XLOOKUP("D"&amp;$A22&amp;"-ALL-"&amp;TEXT($X$6,"yyyymmdd"),db!$A:$A,db!$B:$B,0,0,1)</f>
        <v>49</v>
      </c>
      <c r="Y22" s="8">
        <f>_xlfn.XLOOKUP("D"&amp;$A22&amp;"-ALL-"&amp;TEXT($Y$6,"yyyymmdd"),db!$A:$A,db!$B:$B,0,0,1)</f>
        <v>60</v>
      </c>
      <c r="Z22" s="4">
        <f>_xlfn.XLOOKUP("D"&amp;$A22&amp;"-ALL-"&amp;TEXT($Z$6,"yyyymmdd"),db!$A:$A,db!$B:$B,0,0,1)</f>
        <v>31</v>
      </c>
      <c r="AA22" s="8">
        <f>_xlfn.XLOOKUP("D"&amp;$A22&amp;"-ALL-"&amp;TEXT($AA$6,"yyyymmdd"),db!$A:$A,db!$B:$B,0,0,1)</f>
        <v>2</v>
      </c>
    </row>
    <row r="23" spans="1:28" x14ac:dyDescent="0.25">
      <c r="A23" s="15">
        <v>776</v>
      </c>
      <c r="B23" t="s">
        <v>16</v>
      </c>
      <c r="E23" s="8">
        <f>_xlfn.XLOOKUP("T"&amp;A23&amp;"-ALL",db!$A:$A,db!$B:$B,0,0,1)</f>
        <v>16</v>
      </c>
      <c r="H23" s="8">
        <f>_xlfn.XLOOKUP("T"&amp;$A23&amp;"-L5",db!$A:$A,db!$B:$B,0,0,1)</f>
        <v>12</v>
      </c>
      <c r="K23" s="8">
        <f>_xlfn.XLOOKUP("T"&amp;$A23&amp;"-G5",db!$A:$A,db!$B:$B,0,0,1)</f>
        <v>4</v>
      </c>
      <c r="O23" s="4">
        <f>_xlfn.XLOOKUP("IPV"&amp;$A23&amp;"-L1",db!$A:$A,db!$B:$B,0,0,1)</f>
        <v>0</v>
      </c>
      <c r="R23" s="4">
        <f>_xlfn.XLOOKUP("SPR"&amp;$A23&amp;"-E1",db!$A:$A,db!$B:$B,0,0,1)</f>
        <v>0</v>
      </c>
      <c r="U23" s="4">
        <f>_xlfn.XLOOKUP("D"&amp;$A23&amp;"-ALL-"&amp;TEXT($U$6,"yyyymmdd"),db!$A:$A,db!$B:$B,0,0,1)</f>
        <v>9</v>
      </c>
      <c r="V23" s="4">
        <f>_xlfn.XLOOKUP("D"&amp;$A23&amp;"-ALL-"&amp;TEXT($V$6,"yyyymmdd"),db!$A:$A,db!$B:$B,0,0,1)</f>
        <v>2</v>
      </c>
      <c r="W23" s="4">
        <f>_xlfn.XLOOKUP("D"&amp;$A23&amp;"-ALL-"&amp;TEXT($W$6,"yyyymmdd"),db!$A:$A,db!$B:$B,0,0,1)</f>
        <v>2</v>
      </c>
      <c r="X23" s="8">
        <f>_xlfn.XLOOKUP("D"&amp;$A23&amp;"-ALL-"&amp;TEXT($X$6,"yyyymmdd"),db!$A:$A,db!$B:$B,0,0,1)</f>
        <v>3</v>
      </c>
      <c r="Y23" s="8">
        <f>_xlfn.XLOOKUP("D"&amp;$A23&amp;"-ALL-"&amp;TEXT($Y$6,"yyyymmdd"),db!$A:$A,db!$B:$B,0,0,1)</f>
        <v>0</v>
      </c>
      <c r="Z23" s="4">
        <f>_xlfn.XLOOKUP("D"&amp;$A23&amp;"-ALL-"&amp;TEXT($Z$6,"yyyymmdd"),db!$A:$A,db!$B:$B,0,0,1)</f>
        <v>0</v>
      </c>
      <c r="AA23" s="8">
        <f>_xlfn.XLOOKUP("D"&amp;$A23&amp;"-ALL-"&amp;TEXT($AA$6,"yyyymmdd"),db!$A:$A,db!$B:$B,0,0,1)</f>
        <v>0</v>
      </c>
    </row>
    <row r="24" spans="1:28" x14ac:dyDescent="0.25">
      <c r="A24" s="15">
        <v>978</v>
      </c>
      <c r="B24" t="s">
        <v>17</v>
      </c>
      <c r="E24" s="8">
        <f>_xlfn.XLOOKUP("T"&amp;A24&amp;"-ALL",db!$A:$A,db!$B:$B,0,0,1)</f>
        <v>92</v>
      </c>
      <c r="H24" s="8">
        <f>_xlfn.XLOOKUP("T"&amp;$A24&amp;"-L5",db!$A:$A,db!$B:$B,0,0,1)</f>
        <v>30</v>
      </c>
      <c r="K24" s="8">
        <f>_xlfn.XLOOKUP("T"&amp;$A24&amp;"-G5",db!$A:$A,db!$B:$B,0,0,1)</f>
        <v>62</v>
      </c>
      <c r="O24" s="4">
        <f>_xlfn.XLOOKUP("IPV"&amp;$A24&amp;"-L1",db!$A:$A,db!$B:$B,0,0,1)</f>
        <v>0</v>
      </c>
      <c r="R24" s="4">
        <f>_xlfn.XLOOKUP("SPR"&amp;$A24&amp;"-E1",db!$A:$A,db!$B:$B,0,0,1)</f>
        <v>0</v>
      </c>
      <c r="U24" s="4">
        <f>_xlfn.XLOOKUP("D"&amp;$A24&amp;"-ALL-"&amp;TEXT($U$6,"yyyymmdd"),db!$A:$A,db!$B:$B,0,0,1)</f>
        <v>34</v>
      </c>
      <c r="V24" s="4">
        <f>_xlfn.XLOOKUP("D"&amp;$A24&amp;"-ALL-"&amp;TEXT($V$6,"yyyymmdd"),db!$A:$A,db!$B:$B,0,0,1)</f>
        <v>5</v>
      </c>
      <c r="W24" s="4">
        <f>_xlfn.XLOOKUP("D"&amp;$A24&amp;"-ALL-"&amp;TEXT($W$6,"yyyymmdd"),db!$A:$A,db!$B:$B,0,0,1)</f>
        <v>9</v>
      </c>
      <c r="X24" s="8">
        <f>_xlfn.XLOOKUP("D"&amp;$A24&amp;"-ALL-"&amp;TEXT($X$6,"yyyymmdd"),db!$A:$A,db!$B:$B,0,0,1)</f>
        <v>31</v>
      </c>
      <c r="Y24" s="8">
        <f>_xlfn.XLOOKUP("D"&amp;$A24&amp;"-ALL-"&amp;TEXT($Y$6,"yyyymmdd"),db!$A:$A,db!$B:$B,0,0,1)</f>
        <v>11</v>
      </c>
      <c r="Z24" s="4">
        <f>_xlfn.XLOOKUP("D"&amp;$A24&amp;"-ALL-"&amp;TEXT($Z$6,"yyyymmdd"),db!$A:$A,db!$B:$B,0,0,1)</f>
        <v>2</v>
      </c>
      <c r="AA24" s="8">
        <f>_xlfn.XLOOKUP("D"&amp;$A24&amp;"-ALL-"&amp;TEXT($AA$6,"yyyymmdd"),db!$A:$A,db!$B:$B,0,0,1)</f>
        <v>0</v>
      </c>
    </row>
    <row r="25" spans="1:28" x14ac:dyDescent="0.25">
      <c r="A25" s="15">
        <v>10160</v>
      </c>
      <c r="B25" t="s">
        <v>18</v>
      </c>
      <c r="E25" s="8">
        <f>_xlfn.XLOOKUP("T"&amp;A25&amp;"-ALL",db!$A:$A,db!$B:$B,0,0,1)</f>
        <v>59</v>
      </c>
      <c r="H25" s="8">
        <f>_xlfn.XLOOKUP("T"&amp;$A25&amp;"-L5",db!$A:$A,db!$B:$B,0,0,1)</f>
        <v>51</v>
      </c>
      <c r="K25" s="8">
        <f>_xlfn.XLOOKUP("T"&amp;$A25&amp;"-G5",db!$A:$A,db!$B:$B,0,0,1)</f>
        <v>8</v>
      </c>
      <c r="O25" s="4">
        <f>_xlfn.XLOOKUP("IPV"&amp;$A25&amp;"-L1",db!$A:$A,db!$B:$B,0,0,1)</f>
        <v>0</v>
      </c>
      <c r="R25" s="4">
        <f>_xlfn.XLOOKUP("SPR"&amp;$A25&amp;"-E1",db!$A:$A,db!$B:$B,0,0,1)</f>
        <v>2</v>
      </c>
      <c r="U25" s="4">
        <f>_xlfn.XLOOKUP("D"&amp;$A25&amp;"-ALL-"&amp;TEXT($U$6,"yyyymmdd"),db!$A:$A,db!$B:$B,0,0,1)</f>
        <v>23</v>
      </c>
      <c r="V25" s="4">
        <f>_xlfn.XLOOKUP("D"&amp;$A25&amp;"-ALL-"&amp;TEXT($V$6,"yyyymmdd"),db!$A:$A,db!$B:$B,0,0,1)</f>
        <v>9</v>
      </c>
      <c r="W25" s="4">
        <f>_xlfn.XLOOKUP("D"&amp;$A25&amp;"-ALL-"&amp;TEXT($W$6,"yyyymmdd"),db!$A:$A,db!$B:$B,0,0,1)</f>
        <v>2</v>
      </c>
      <c r="X25" s="8">
        <f>_xlfn.XLOOKUP("D"&amp;$A25&amp;"-ALL-"&amp;TEXT($X$6,"yyyymmdd"),db!$A:$A,db!$B:$B,0,0,1)</f>
        <v>16</v>
      </c>
      <c r="Y25" s="8">
        <f>_xlfn.XLOOKUP("D"&amp;$A25&amp;"-ALL-"&amp;TEXT($Y$6,"yyyymmdd"),db!$A:$A,db!$B:$B,0,0,1)</f>
        <v>8</v>
      </c>
      <c r="Z25" s="4">
        <f>_xlfn.XLOOKUP("D"&amp;$A25&amp;"-ALL-"&amp;TEXT($Z$6,"yyyymmdd"),db!$A:$A,db!$B:$B,0,0,1)</f>
        <v>1</v>
      </c>
      <c r="AA25" s="8">
        <f>_xlfn.XLOOKUP("D"&amp;$A25&amp;"-ALL-"&amp;TEXT($AA$6,"yyyymmdd"),db!$A:$A,db!$B:$B,0,0,1)</f>
        <v>0</v>
      </c>
    </row>
    <row r="26" spans="1:28" x14ac:dyDescent="0.25">
      <c r="A26" s="15">
        <v>27655</v>
      </c>
      <c r="B26" t="s">
        <v>19</v>
      </c>
      <c r="E26" s="8">
        <f>_xlfn.XLOOKUP("T"&amp;A26&amp;"-ALL",db!$A:$A,db!$B:$B,0,0,1)</f>
        <v>51</v>
      </c>
      <c r="H26" s="8">
        <f>_xlfn.XLOOKUP("T"&amp;$A26&amp;"-L5",db!$A:$A,db!$B:$B,0,0,1)</f>
        <v>20</v>
      </c>
      <c r="K26" s="8">
        <f>_xlfn.XLOOKUP("T"&amp;$A26&amp;"-G5",db!$A:$A,db!$B:$B,0,0,1)</f>
        <v>31</v>
      </c>
      <c r="O26" s="4">
        <f>_xlfn.XLOOKUP("IPV"&amp;$A26&amp;"-L1",db!$A:$A,db!$B:$B,0,0,1)</f>
        <v>0</v>
      </c>
      <c r="R26" s="4">
        <f>_xlfn.XLOOKUP("SPR"&amp;$A26&amp;"-E1",db!$A:$A,db!$B:$B,0,0,1)</f>
        <v>0</v>
      </c>
      <c r="U26" s="4">
        <f>_xlfn.XLOOKUP("D"&amp;$A26&amp;"-ALL-"&amp;TEXT($U$6,"yyyymmdd"),db!$A:$A,db!$B:$B,0,0,1)</f>
        <v>7</v>
      </c>
      <c r="V26" s="4">
        <f>_xlfn.XLOOKUP("D"&amp;$A26&amp;"-ALL-"&amp;TEXT($V$6,"yyyymmdd"),db!$A:$A,db!$B:$B,0,0,1)</f>
        <v>0</v>
      </c>
      <c r="W26" s="4">
        <f>_xlfn.XLOOKUP("D"&amp;$A26&amp;"-ALL-"&amp;TEXT($W$6,"yyyymmdd"),db!$A:$A,db!$B:$B,0,0,1)</f>
        <v>11</v>
      </c>
      <c r="X26" s="8">
        <f>_xlfn.XLOOKUP("D"&amp;$A26&amp;"-ALL-"&amp;TEXT($X$6,"yyyymmdd"),db!$A:$A,db!$B:$B,0,0,1)</f>
        <v>13</v>
      </c>
      <c r="Y26" s="8">
        <f>_xlfn.XLOOKUP("D"&amp;$A26&amp;"-ALL-"&amp;TEXT($Y$6,"yyyymmdd"),db!$A:$A,db!$B:$B,0,0,1)</f>
        <v>15</v>
      </c>
      <c r="Z26" s="4">
        <f>_xlfn.XLOOKUP("D"&amp;$A26&amp;"-ALL-"&amp;TEXT($Z$6,"yyyymmdd"),db!$A:$A,db!$B:$B,0,0,1)</f>
        <v>5</v>
      </c>
      <c r="AA26" s="8">
        <f>_xlfn.XLOOKUP("D"&amp;$A26&amp;"-ALL-"&amp;TEXT($AA$6,"yyyymmdd"),db!$A:$A,db!$B:$B,0,0,1)</f>
        <v>0</v>
      </c>
    </row>
    <row r="27" spans="1:28" x14ac:dyDescent="0.25">
      <c r="A27" s="15"/>
      <c r="B27" s="2" t="s">
        <v>20</v>
      </c>
      <c r="C27" s="14"/>
      <c r="D27" s="9">
        <v>424</v>
      </c>
      <c r="E27" s="9">
        <f>SUM(E28:E35)</f>
        <v>624</v>
      </c>
      <c r="F27" s="16">
        <f t="shared" si="0"/>
        <v>1.4716981132075471</v>
      </c>
      <c r="G27" s="9">
        <v>200</v>
      </c>
      <c r="H27" s="9">
        <f>SUM(H28:H35)</f>
        <v>287</v>
      </c>
      <c r="I27" s="16">
        <f t="shared" si="6"/>
        <v>1.4350000000000001</v>
      </c>
      <c r="J27" s="9">
        <v>224</v>
      </c>
      <c r="K27" s="9">
        <f>SUM(K28:K35)</f>
        <v>337</v>
      </c>
      <c r="L27" s="16">
        <f t="shared" si="2"/>
        <v>1.5044642857142858</v>
      </c>
      <c r="N27" s="9">
        <v>7</v>
      </c>
      <c r="O27" s="24">
        <f>SUM(O28:O35)</f>
        <v>4</v>
      </c>
      <c r="P27" s="16">
        <f t="shared" si="3"/>
        <v>0.5714285714285714</v>
      </c>
      <c r="Q27" s="9">
        <v>6</v>
      </c>
      <c r="R27" s="24">
        <f>SUM(R28:R35)</f>
        <v>7</v>
      </c>
      <c r="S27" s="16">
        <f t="shared" si="4"/>
        <v>1.1666666666666667</v>
      </c>
      <c r="U27" s="9">
        <f t="shared" ref="U27:AA27" si="9">SUM(U28:U35)</f>
        <v>136</v>
      </c>
      <c r="V27" s="9">
        <f t="shared" si="9"/>
        <v>82</v>
      </c>
      <c r="W27" s="9">
        <f t="shared" si="9"/>
        <v>141</v>
      </c>
      <c r="X27" s="9">
        <f t="shared" si="9"/>
        <v>132</v>
      </c>
      <c r="Y27" s="9">
        <f t="shared" si="9"/>
        <v>100</v>
      </c>
      <c r="Z27" s="9">
        <f t="shared" si="9"/>
        <v>30</v>
      </c>
      <c r="AA27" s="9">
        <f t="shared" si="9"/>
        <v>3</v>
      </c>
      <c r="AB27" s="9">
        <f>SUM(AB28:AB35)</f>
        <v>0</v>
      </c>
    </row>
    <row r="28" spans="1:28" x14ac:dyDescent="0.25">
      <c r="A28" s="15">
        <v>765</v>
      </c>
      <c r="B28" t="s">
        <v>21</v>
      </c>
      <c r="E28" s="8">
        <f>_xlfn.XLOOKUP("T"&amp;A28&amp;"-ALL",db!$A:$A,db!$B:$B,0,0,1)</f>
        <v>120</v>
      </c>
      <c r="H28" s="8">
        <f>_xlfn.XLOOKUP("T"&amp;$A28&amp;"-L5",db!$A:$A,db!$B:$B,0,0,1)</f>
        <v>45</v>
      </c>
      <c r="K28" s="8">
        <f>_xlfn.XLOOKUP("T"&amp;$A28&amp;"-G5",db!$A:$A,db!$B:$B,0,0,1)</f>
        <v>75</v>
      </c>
      <c r="O28" s="4">
        <f>_xlfn.XLOOKUP("IPV"&amp;$A28&amp;"-L1",db!$A:$A,db!$B:$B,0,0,1)</f>
        <v>0</v>
      </c>
      <c r="R28" s="4">
        <f>_xlfn.XLOOKUP("SPR"&amp;$A28&amp;"-E1",db!$A:$A,db!$B:$B,0,0,1)</f>
        <v>0</v>
      </c>
      <c r="U28" s="4">
        <f>_xlfn.XLOOKUP("D"&amp;$A28&amp;"-ALL-"&amp;TEXT($U$6,"yyyymmdd"),db!$A:$A,db!$B:$B,0,0,1)</f>
        <v>38</v>
      </c>
      <c r="V28" s="4">
        <f>_xlfn.XLOOKUP("D"&amp;$A28&amp;"-ALL-"&amp;TEXT($V$6,"yyyymmdd"),db!$A:$A,db!$B:$B,0,0,1)</f>
        <v>17</v>
      </c>
      <c r="W28" s="4">
        <f>_xlfn.XLOOKUP("D"&amp;$A28&amp;"-ALL-"&amp;TEXT($W$6,"yyyymmdd"),db!$A:$A,db!$B:$B,0,0,1)</f>
        <v>46</v>
      </c>
      <c r="X28" s="8">
        <f>_xlfn.XLOOKUP("D"&amp;$A28&amp;"-ALL-"&amp;TEXT($X$6,"yyyymmdd"),db!$A:$A,db!$B:$B,0,0,1)</f>
        <v>5</v>
      </c>
      <c r="Y28" s="8">
        <f>_xlfn.XLOOKUP("D"&amp;$A28&amp;"-ALL-"&amp;TEXT($Y$6,"yyyymmdd"),db!$A:$A,db!$B:$B,0,0,1)</f>
        <v>13</v>
      </c>
      <c r="Z28" s="4">
        <f>_xlfn.XLOOKUP("D"&amp;$A28&amp;"-ALL-"&amp;TEXT($Z$6,"yyyymmdd"),db!$A:$A,db!$B:$B,0,0,1)</f>
        <v>0</v>
      </c>
      <c r="AA28" s="8">
        <f>_xlfn.XLOOKUP("D"&amp;$A28&amp;"-ALL-"&amp;TEXT($AA$6,"yyyymmdd"),db!$A:$A,db!$B:$B,0,0,1)</f>
        <v>1</v>
      </c>
    </row>
    <row r="29" spans="1:28" x14ac:dyDescent="0.25">
      <c r="A29" s="15">
        <v>766</v>
      </c>
      <c r="B29" t="s">
        <v>22</v>
      </c>
      <c r="E29" s="8">
        <f>_xlfn.XLOOKUP("T"&amp;A29&amp;"-ALL",db!$A:$A,db!$B:$B,0,0,1)</f>
        <v>66</v>
      </c>
      <c r="H29" s="8">
        <f>_xlfn.XLOOKUP("T"&amp;$A29&amp;"-L5",db!$A:$A,db!$B:$B,0,0,1)</f>
        <v>34</v>
      </c>
      <c r="K29" s="8">
        <f>_xlfn.XLOOKUP("T"&amp;$A29&amp;"-G5",db!$A:$A,db!$B:$B,0,0,1)</f>
        <v>32</v>
      </c>
      <c r="O29" s="4">
        <f>_xlfn.XLOOKUP("IPV"&amp;$A29&amp;"-L1",db!$A:$A,db!$B:$B,0,0,1)</f>
        <v>1</v>
      </c>
      <c r="R29" s="4">
        <f>_xlfn.XLOOKUP("SPR"&amp;$A29&amp;"-E1",db!$A:$A,db!$B:$B,0,0,1)</f>
        <v>2</v>
      </c>
      <c r="U29" s="4">
        <f>_xlfn.XLOOKUP("D"&amp;$A29&amp;"-ALL-"&amp;TEXT($U$6,"yyyymmdd"),db!$A:$A,db!$B:$B,0,0,1)</f>
        <v>19</v>
      </c>
      <c r="V29" s="4">
        <f>_xlfn.XLOOKUP("D"&amp;$A29&amp;"-ALL-"&amp;TEXT($V$6,"yyyymmdd"),db!$A:$A,db!$B:$B,0,0,1)</f>
        <v>2</v>
      </c>
      <c r="W29" s="4">
        <f>_xlfn.XLOOKUP("D"&amp;$A29&amp;"-ALL-"&amp;TEXT($W$6,"yyyymmdd"),db!$A:$A,db!$B:$B,0,0,1)</f>
        <v>18</v>
      </c>
      <c r="X29" s="8">
        <f>_xlfn.XLOOKUP("D"&amp;$A29&amp;"-ALL-"&amp;TEXT($X$6,"yyyymmdd"),db!$A:$A,db!$B:$B,0,0,1)</f>
        <v>14</v>
      </c>
      <c r="Y29" s="8">
        <f>_xlfn.XLOOKUP("D"&amp;$A29&amp;"-ALL-"&amp;TEXT($Y$6,"yyyymmdd"),db!$A:$A,db!$B:$B,0,0,1)</f>
        <v>13</v>
      </c>
      <c r="Z29" s="4">
        <f>_xlfn.XLOOKUP("D"&amp;$A29&amp;"-ALL-"&amp;TEXT($Z$6,"yyyymmdd"),db!$A:$A,db!$B:$B,0,0,1)</f>
        <v>0</v>
      </c>
      <c r="AA29" s="8">
        <f>_xlfn.XLOOKUP("D"&amp;$A29&amp;"-ALL-"&amp;TEXT($AA$6,"yyyymmdd"),db!$A:$A,db!$B:$B,0,0,1)</f>
        <v>0</v>
      </c>
    </row>
    <row r="30" spans="1:28" x14ac:dyDescent="0.25">
      <c r="A30" s="15">
        <v>767</v>
      </c>
      <c r="B30" t="s">
        <v>23</v>
      </c>
      <c r="E30" s="8">
        <f>_xlfn.XLOOKUP("T"&amp;A30&amp;"-ALL",db!$A:$A,db!$B:$B,0,0,1)</f>
        <v>164</v>
      </c>
      <c r="H30" s="8">
        <f>_xlfn.XLOOKUP("T"&amp;$A30&amp;"-L5",db!$A:$A,db!$B:$B,0,0,1)</f>
        <v>89</v>
      </c>
      <c r="K30" s="8">
        <f>_xlfn.XLOOKUP("T"&amp;$A30&amp;"-G5",db!$A:$A,db!$B:$B,0,0,1)</f>
        <v>75</v>
      </c>
      <c r="O30" s="4">
        <f>_xlfn.XLOOKUP("IPV"&amp;$A30&amp;"-L1",db!$A:$A,db!$B:$B,0,0,1)</f>
        <v>2</v>
      </c>
      <c r="R30" s="4">
        <f>_xlfn.XLOOKUP("SPR"&amp;$A30&amp;"-E1",db!$A:$A,db!$B:$B,0,0,1)</f>
        <v>3</v>
      </c>
      <c r="U30" s="4">
        <f>_xlfn.XLOOKUP("D"&amp;$A30&amp;"-ALL-"&amp;TEXT($U$6,"yyyymmdd"),db!$A:$A,db!$B:$B,0,0,1)</f>
        <v>18</v>
      </c>
      <c r="V30" s="4">
        <f>_xlfn.XLOOKUP("D"&amp;$A30&amp;"-ALL-"&amp;TEXT($V$6,"yyyymmdd"),db!$A:$A,db!$B:$B,0,0,1)</f>
        <v>24</v>
      </c>
      <c r="W30" s="4">
        <f>_xlfn.XLOOKUP("D"&amp;$A30&amp;"-ALL-"&amp;TEXT($W$6,"yyyymmdd"),db!$A:$A,db!$B:$B,0,0,1)</f>
        <v>25</v>
      </c>
      <c r="X30" s="8">
        <f>_xlfn.XLOOKUP("D"&amp;$A30&amp;"-ALL-"&amp;TEXT($X$6,"yyyymmdd"),db!$A:$A,db!$B:$B,0,0,1)</f>
        <v>63</v>
      </c>
      <c r="Y30" s="8">
        <f>_xlfn.XLOOKUP("D"&amp;$A30&amp;"-ALL-"&amp;TEXT($Y$6,"yyyymmdd"),db!$A:$A,db!$B:$B,0,0,1)</f>
        <v>21</v>
      </c>
      <c r="Z30" s="4">
        <f>_xlfn.XLOOKUP("D"&amp;$A30&amp;"-ALL-"&amp;TEXT($Z$6,"yyyymmdd"),db!$A:$A,db!$B:$B,0,0,1)</f>
        <v>13</v>
      </c>
      <c r="AA30" s="8">
        <f>_xlfn.XLOOKUP("D"&amp;$A30&amp;"-ALL-"&amp;TEXT($AA$6,"yyyymmdd"),db!$A:$A,db!$B:$B,0,0,1)</f>
        <v>0</v>
      </c>
    </row>
    <row r="31" spans="1:28" x14ac:dyDescent="0.25">
      <c r="A31" s="15">
        <v>6887</v>
      </c>
      <c r="B31" t="s">
        <v>24</v>
      </c>
      <c r="E31" s="8">
        <f>_xlfn.XLOOKUP("T"&amp;A31&amp;"-ALL",db!$A:$A,db!$B:$B,0,0,1)</f>
        <v>95</v>
      </c>
      <c r="H31" s="8">
        <f>_xlfn.XLOOKUP("T"&amp;$A31&amp;"-L5",db!$A:$A,db!$B:$B,0,0,1)</f>
        <v>60</v>
      </c>
      <c r="K31" s="8">
        <f>_xlfn.XLOOKUP("T"&amp;$A31&amp;"-G5",db!$A:$A,db!$B:$B,0,0,1)</f>
        <v>35</v>
      </c>
      <c r="O31" s="4">
        <f>_xlfn.XLOOKUP("IPV"&amp;$A31&amp;"-L1",db!$A:$A,db!$B:$B,0,0,1)</f>
        <v>0</v>
      </c>
      <c r="R31" s="4">
        <f>_xlfn.XLOOKUP("SPR"&amp;$A31&amp;"-E1",db!$A:$A,db!$B:$B,0,0,1)</f>
        <v>1</v>
      </c>
      <c r="U31" s="4">
        <f>_xlfn.XLOOKUP("D"&amp;$A31&amp;"-ALL-"&amp;TEXT($U$6,"yyyymmdd"),db!$A:$A,db!$B:$B,0,0,1)</f>
        <v>17</v>
      </c>
      <c r="V31" s="4">
        <f>_xlfn.XLOOKUP("D"&amp;$A31&amp;"-ALL-"&amp;TEXT($V$6,"yyyymmdd"),db!$A:$A,db!$B:$B,0,0,1)</f>
        <v>12</v>
      </c>
      <c r="W31" s="4">
        <f>_xlfn.XLOOKUP("D"&amp;$A31&amp;"-ALL-"&amp;TEXT($W$6,"yyyymmdd"),db!$A:$A,db!$B:$B,0,0,1)</f>
        <v>16</v>
      </c>
      <c r="X31" s="8">
        <f>_xlfn.XLOOKUP("D"&amp;$A31&amp;"-ALL-"&amp;TEXT($X$6,"yyyymmdd"),db!$A:$A,db!$B:$B,0,0,1)</f>
        <v>15</v>
      </c>
      <c r="Y31" s="8">
        <f>_xlfn.XLOOKUP("D"&amp;$A31&amp;"-ALL-"&amp;TEXT($Y$6,"yyyymmdd"),db!$A:$A,db!$B:$B,0,0,1)</f>
        <v>26</v>
      </c>
      <c r="Z31" s="4">
        <f>_xlfn.XLOOKUP("D"&amp;$A31&amp;"-ALL-"&amp;TEXT($Z$6,"yyyymmdd"),db!$A:$A,db!$B:$B,0,0,1)</f>
        <v>9</v>
      </c>
      <c r="AA31" s="8">
        <f>_xlfn.XLOOKUP("D"&amp;$A31&amp;"-ALL-"&amp;TEXT($AA$6,"yyyymmdd"),db!$A:$A,db!$B:$B,0,0,1)</f>
        <v>0</v>
      </c>
    </row>
    <row r="32" spans="1:28" x14ac:dyDescent="0.25">
      <c r="A32" s="15">
        <v>11586</v>
      </c>
      <c r="B32" t="s">
        <v>25</v>
      </c>
      <c r="E32" s="8">
        <f>_xlfn.XLOOKUP("T"&amp;A32&amp;"-ALL",db!$A:$A,db!$B:$B,0,0,1)</f>
        <v>80</v>
      </c>
      <c r="H32" s="8">
        <f>_xlfn.XLOOKUP("T"&amp;$A32&amp;"-L5",db!$A:$A,db!$B:$B,0,0,1)</f>
        <v>37</v>
      </c>
      <c r="K32" s="8">
        <f>_xlfn.XLOOKUP("T"&amp;$A32&amp;"-G5",db!$A:$A,db!$B:$B,0,0,1)</f>
        <v>43</v>
      </c>
      <c r="O32" s="4">
        <f>_xlfn.XLOOKUP("IPV"&amp;$A32&amp;"-L1",db!$A:$A,db!$B:$B,0,0,1)</f>
        <v>1</v>
      </c>
      <c r="R32" s="4">
        <f>_xlfn.XLOOKUP("SPR"&amp;$A32&amp;"-E1",db!$A:$A,db!$B:$B,0,0,1)</f>
        <v>0</v>
      </c>
      <c r="U32" s="4">
        <f>_xlfn.XLOOKUP("D"&amp;$A32&amp;"-ALL-"&amp;TEXT($U$6,"yyyymmdd"),db!$A:$A,db!$B:$B,0,0,1)</f>
        <v>13</v>
      </c>
      <c r="V32" s="4">
        <f>_xlfn.XLOOKUP("D"&amp;$A32&amp;"-ALL-"&amp;TEXT($V$6,"yyyymmdd"),db!$A:$A,db!$B:$B,0,0,1)</f>
        <v>9</v>
      </c>
      <c r="W32" s="4">
        <f>_xlfn.XLOOKUP("D"&amp;$A32&amp;"-ALL-"&amp;TEXT($W$6,"yyyymmdd"),db!$A:$A,db!$B:$B,0,0,1)</f>
        <v>22</v>
      </c>
      <c r="X32" s="8">
        <f>_xlfn.XLOOKUP("D"&amp;$A32&amp;"-ALL-"&amp;TEXT($X$6,"yyyymmdd"),db!$A:$A,db!$B:$B,0,0,1)</f>
        <v>14</v>
      </c>
      <c r="Y32" s="8">
        <f>_xlfn.XLOOKUP("D"&amp;$A32&amp;"-ALL-"&amp;TEXT($Y$6,"yyyymmdd"),db!$A:$A,db!$B:$B,0,0,1)</f>
        <v>16</v>
      </c>
      <c r="Z32" s="4">
        <f>_xlfn.XLOOKUP("D"&amp;$A32&amp;"-ALL-"&amp;TEXT($Z$6,"yyyymmdd"),db!$A:$A,db!$B:$B,0,0,1)</f>
        <v>6</v>
      </c>
      <c r="AA32" s="8">
        <f>_xlfn.XLOOKUP("D"&amp;$A32&amp;"-ALL-"&amp;TEXT($AA$6,"yyyymmdd"),db!$A:$A,db!$B:$B,0,0,1)</f>
        <v>0</v>
      </c>
    </row>
    <row r="33" spans="1:28" x14ac:dyDescent="0.25">
      <c r="A33" s="15">
        <v>11587</v>
      </c>
      <c r="B33" t="s">
        <v>26</v>
      </c>
      <c r="E33" s="8">
        <f>_xlfn.XLOOKUP("T"&amp;A33&amp;"-ALL",db!$A:$A,db!$B:$B,0,0,1)</f>
        <v>75</v>
      </c>
      <c r="H33" s="8">
        <f>_xlfn.XLOOKUP("T"&amp;$A33&amp;"-L5",db!$A:$A,db!$B:$B,0,0,1)</f>
        <v>15</v>
      </c>
      <c r="K33" s="8">
        <f>_xlfn.XLOOKUP("T"&amp;$A33&amp;"-G5",db!$A:$A,db!$B:$B,0,0,1)</f>
        <v>60</v>
      </c>
      <c r="O33" s="4">
        <f>_xlfn.XLOOKUP("IPV"&amp;$A33&amp;"-L1",db!$A:$A,db!$B:$B,0,0,1)</f>
        <v>0</v>
      </c>
      <c r="R33" s="4">
        <f>_xlfn.XLOOKUP("SPR"&amp;$A33&amp;"-E1",db!$A:$A,db!$B:$B,0,0,1)</f>
        <v>1</v>
      </c>
      <c r="U33" s="4">
        <f>_xlfn.XLOOKUP("D"&amp;$A33&amp;"-ALL-"&amp;TEXT($U$6,"yyyymmdd"),db!$A:$A,db!$B:$B,0,0,1)</f>
        <v>25</v>
      </c>
      <c r="V33" s="4">
        <f>_xlfn.XLOOKUP("D"&amp;$A33&amp;"-ALL-"&amp;TEXT($V$6,"yyyymmdd"),db!$A:$A,db!$B:$B,0,0,1)</f>
        <v>11</v>
      </c>
      <c r="W33" s="4">
        <f>_xlfn.XLOOKUP("D"&amp;$A33&amp;"-ALL-"&amp;TEXT($W$6,"yyyymmdd"),db!$A:$A,db!$B:$B,0,0,1)</f>
        <v>13</v>
      </c>
      <c r="X33" s="8">
        <f>_xlfn.XLOOKUP("D"&amp;$A33&amp;"-ALL-"&amp;TEXT($X$6,"yyyymmdd"),db!$A:$A,db!$B:$B,0,0,1)</f>
        <v>15</v>
      </c>
      <c r="Y33" s="8">
        <f>_xlfn.XLOOKUP("D"&amp;$A33&amp;"-ALL-"&amp;TEXT($Y$6,"yyyymmdd"),db!$A:$A,db!$B:$B,0,0,1)</f>
        <v>9</v>
      </c>
      <c r="Z33" s="4">
        <f>_xlfn.XLOOKUP("D"&amp;$A33&amp;"-ALL-"&amp;TEXT($Z$6,"yyyymmdd"),db!$A:$A,db!$B:$B,0,0,1)</f>
        <v>0</v>
      </c>
      <c r="AA33" s="8">
        <f>_xlfn.XLOOKUP("D"&amp;$A33&amp;"-ALL-"&amp;TEXT($AA$6,"yyyymmdd"),db!$A:$A,db!$B:$B,0,0,1)</f>
        <v>2</v>
      </c>
    </row>
    <row r="34" spans="1:28" x14ac:dyDescent="0.25">
      <c r="A34" s="15">
        <v>19614</v>
      </c>
      <c r="B34" t="s">
        <v>27</v>
      </c>
      <c r="E34" s="8">
        <f>_xlfn.XLOOKUP("T"&amp;A34&amp;"-ALL",db!$A:$A,db!$B:$B,0,0,1)</f>
        <v>24</v>
      </c>
      <c r="H34" s="8">
        <f>_xlfn.XLOOKUP("T"&amp;$A34&amp;"-L5",db!$A:$A,db!$B:$B,0,0,1)</f>
        <v>7</v>
      </c>
      <c r="K34" s="8">
        <f>_xlfn.XLOOKUP("T"&amp;$A34&amp;"-G5",db!$A:$A,db!$B:$B,0,0,1)</f>
        <v>17</v>
      </c>
      <c r="O34" s="4">
        <f>_xlfn.XLOOKUP("IPV"&amp;$A34&amp;"-L1",db!$A:$A,db!$B:$B,0,0,1)</f>
        <v>0</v>
      </c>
      <c r="R34" s="4">
        <f>_xlfn.XLOOKUP("SPR"&amp;$A34&amp;"-E1",db!$A:$A,db!$B:$B,0,0,1)</f>
        <v>0</v>
      </c>
      <c r="U34" s="4">
        <f>_xlfn.XLOOKUP("D"&amp;$A34&amp;"-ALL-"&amp;TEXT($U$6,"yyyymmdd"),db!$A:$A,db!$B:$B,0,0,1)</f>
        <v>6</v>
      </c>
      <c r="V34" s="4">
        <f>_xlfn.XLOOKUP("D"&amp;$A34&amp;"-ALL-"&amp;TEXT($V$6,"yyyymmdd"),db!$A:$A,db!$B:$B,0,0,1)</f>
        <v>7</v>
      </c>
      <c r="W34" s="4">
        <f>_xlfn.XLOOKUP("D"&amp;$A34&amp;"-ALL-"&amp;TEXT($W$6,"yyyymmdd"),db!$A:$A,db!$B:$B,0,0,1)</f>
        <v>1</v>
      </c>
      <c r="X34" s="8">
        <f>_xlfn.XLOOKUP("D"&amp;$A34&amp;"-ALL-"&amp;TEXT($X$6,"yyyymmdd"),db!$A:$A,db!$B:$B,0,0,1)</f>
        <v>6</v>
      </c>
      <c r="Y34" s="8">
        <f>_xlfn.XLOOKUP("D"&amp;$A34&amp;"-ALL-"&amp;TEXT($Y$6,"yyyymmdd"),db!$A:$A,db!$B:$B,0,0,1)</f>
        <v>2</v>
      </c>
      <c r="Z34" s="4">
        <f>_xlfn.XLOOKUP("D"&amp;$A34&amp;"-ALL-"&amp;TEXT($Z$6,"yyyymmdd"),db!$A:$A,db!$B:$B,0,0,1)</f>
        <v>2</v>
      </c>
      <c r="AA34" s="8">
        <f>_xlfn.XLOOKUP("D"&amp;$A34&amp;"-ALL-"&amp;TEXT($AA$6,"yyyymmdd"),db!$A:$A,db!$B:$B,0,0,1)</f>
        <v>0</v>
      </c>
    </row>
    <row r="35" spans="1:28" x14ac:dyDescent="0.25">
      <c r="A35" s="15">
        <v>25936</v>
      </c>
      <c r="B35" s="3" t="s">
        <v>28</v>
      </c>
      <c r="D35" s="10"/>
      <c r="E35" s="8">
        <f>_xlfn.XLOOKUP("T"&amp;A35&amp;"-ALL",db!$A:$A,db!$B:$B,0,0,1)</f>
        <v>0</v>
      </c>
      <c r="H35" s="8">
        <f>_xlfn.XLOOKUP("T"&amp;$A35&amp;"-L5",db!$A:$A,db!$B:$B,0,0,1)</f>
        <v>0</v>
      </c>
      <c r="K35" s="8">
        <f>_xlfn.XLOOKUP("T"&amp;$A35&amp;"-G5",db!$A:$A,db!$B:$B,0,0,1)</f>
        <v>0</v>
      </c>
      <c r="O35" s="4">
        <f>_xlfn.XLOOKUP("IPV"&amp;$A35&amp;"-L1",db!$A:$A,db!$B:$B,0,0,1)</f>
        <v>0</v>
      </c>
      <c r="R35" s="4">
        <f>_xlfn.XLOOKUP("SPR"&amp;$A35&amp;"-E1",db!$A:$A,db!$B:$B,0,0,1)</f>
        <v>0</v>
      </c>
      <c r="U35" s="4">
        <f>_xlfn.XLOOKUP("D"&amp;$A35&amp;"-ALL-"&amp;TEXT($U$6,"yyyymmdd"),db!$A:$A,db!$B:$B,0,0,1)</f>
        <v>0</v>
      </c>
      <c r="V35" s="4">
        <f>_xlfn.XLOOKUP("D"&amp;$A35&amp;"-ALL-"&amp;TEXT($V$6,"yyyymmdd"),db!$A:$A,db!$B:$B,0,0,1)</f>
        <v>0</v>
      </c>
      <c r="W35" s="4">
        <f>_xlfn.XLOOKUP("D"&amp;$A35&amp;"-ALL-"&amp;TEXT($W$6,"yyyymmdd"),db!$A:$A,db!$B:$B,0,0,1)</f>
        <v>0</v>
      </c>
      <c r="X35" s="8">
        <f>_xlfn.XLOOKUP("D"&amp;$A35&amp;"-ALL-"&amp;TEXT($X$6,"yyyymmdd"),db!$A:$A,db!$B:$B,0,0,1)</f>
        <v>0</v>
      </c>
      <c r="Y35" s="8">
        <f>_xlfn.XLOOKUP("D"&amp;$A35&amp;"-ALL-"&amp;TEXT($Y$6,"yyyymmdd"),db!$A:$A,db!$B:$B,0,0,1)</f>
        <v>0</v>
      </c>
      <c r="Z35" s="4">
        <f>_xlfn.XLOOKUP("D"&amp;$A35&amp;"-ALL-"&amp;TEXT($Z$6,"yyyymmdd"),db!$A:$A,db!$B:$B,0,0,1)</f>
        <v>0</v>
      </c>
      <c r="AA35" s="8">
        <f>_xlfn.XLOOKUP("D"&amp;$A35&amp;"-ALL-"&amp;TEXT($AA$6,"yyyymmdd"),db!$A:$A,db!$B:$B,0,0,1)</f>
        <v>0</v>
      </c>
    </row>
    <row r="36" spans="1:28" x14ac:dyDescent="0.25">
      <c r="A36" s="15"/>
      <c r="B36" s="2" t="s">
        <v>29</v>
      </c>
      <c r="C36" s="14"/>
      <c r="D36" s="9">
        <v>350</v>
      </c>
      <c r="E36" s="9">
        <f>SUM(E37:E40)</f>
        <v>214</v>
      </c>
      <c r="F36" s="16">
        <f t="shared" si="0"/>
        <v>0.61142857142857143</v>
      </c>
      <c r="G36" s="9">
        <v>102</v>
      </c>
      <c r="H36" s="9">
        <f>SUM(H37:H40)</f>
        <v>60</v>
      </c>
      <c r="I36" s="16">
        <f t="shared" si="6"/>
        <v>0.58823529411764708</v>
      </c>
      <c r="J36" s="9">
        <v>248</v>
      </c>
      <c r="K36" s="9">
        <f>SUM(K37:K40)</f>
        <v>154</v>
      </c>
      <c r="L36" s="16">
        <f t="shared" si="2"/>
        <v>0.62096774193548387</v>
      </c>
      <c r="N36" s="9">
        <v>0</v>
      </c>
      <c r="O36" s="24">
        <f>SUM(O37:O40)</f>
        <v>1</v>
      </c>
      <c r="P36" s="16">
        <f t="shared" si="3"/>
        <v>0</v>
      </c>
      <c r="Q36" s="9">
        <v>2</v>
      </c>
      <c r="R36" s="24">
        <f>SUM(R37:R40)</f>
        <v>4</v>
      </c>
      <c r="S36" s="16">
        <f t="shared" si="4"/>
        <v>2</v>
      </c>
      <c r="U36" s="9">
        <f t="shared" ref="U36:AA36" si="10">SUM(U37:U40)</f>
        <v>47</v>
      </c>
      <c r="V36" s="9">
        <f t="shared" si="10"/>
        <v>31</v>
      </c>
      <c r="W36" s="9">
        <f t="shared" si="10"/>
        <v>37</v>
      </c>
      <c r="X36" s="9">
        <f t="shared" si="10"/>
        <v>54</v>
      </c>
      <c r="Y36" s="9">
        <f t="shared" si="10"/>
        <v>28</v>
      </c>
      <c r="Z36" s="9">
        <f t="shared" si="10"/>
        <v>17</v>
      </c>
      <c r="AA36" s="9">
        <f t="shared" si="10"/>
        <v>0</v>
      </c>
      <c r="AB36" s="9">
        <f>SUM(AB37:AB40)</f>
        <v>0</v>
      </c>
    </row>
    <row r="37" spans="1:28" x14ac:dyDescent="0.25">
      <c r="A37" s="15">
        <v>797</v>
      </c>
      <c r="B37" t="s">
        <v>30</v>
      </c>
      <c r="E37" s="8">
        <f>_xlfn.XLOOKUP("T"&amp;A37&amp;"-ALL",db!$A:$A,db!$B:$B,0,0,1)</f>
        <v>89</v>
      </c>
      <c r="H37" s="8">
        <f>_xlfn.XLOOKUP("T"&amp;$A37&amp;"-L5",db!$A:$A,db!$B:$B,0,0,1)</f>
        <v>40</v>
      </c>
      <c r="K37" s="8">
        <f>_xlfn.XLOOKUP("T"&amp;$A37&amp;"-G5",db!$A:$A,db!$B:$B,0,0,1)</f>
        <v>49</v>
      </c>
      <c r="O37" s="4">
        <f>_xlfn.XLOOKUP("IPV"&amp;$A37&amp;"-L1",db!$A:$A,db!$B:$B,0,0,1)</f>
        <v>0</v>
      </c>
      <c r="R37" s="4">
        <f>_xlfn.XLOOKUP("SPR"&amp;$A37&amp;"-E1",db!$A:$A,db!$B:$B,0,0,1)</f>
        <v>2</v>
      </c>
      <c r="U37" s="4">
        <f>_xlfn.XLOOKUP("D"&amp;$A37&amp;"-ALL-"&amp;TEXT($U$6,"yyyymmdd"),db!$A:$A,db!$B:$B,0,0,1)</f>
        <v>22</v>
      </c>
      <c r="V37" s="4">
        <f>_xlfn.XLOOKUP("D"&amp;$A37&amp;"-ALL-"&amp;TEXT($V$6,"yyyymmdd"),db!$A:$A,db!$B:$B,0,0,1)</f>
        <v>11</v>
      </c>
      <c r="W37" s="4">
        <f>_xlfn.XLOOKUP("D"&amp;$A37&amp;"-ALL-"&amp;TEXT($W$6,"yyyymmdd"),db!$A:$A,db!$B:$B,0,0,1)</f>
        <v>10</v>
      </c>
      <c r="X37" s="8">
        <f>_xlfn.XLOOKUP("D"&amp;$A37&amp;"-ALL-"&amp;TEXT($X$6,"yyyymmdd"),db!$A:$A,db!$B:$B,0,0,1)</f>
        <v>23</v>
      </c>
      <c r="Y37" s="8">
        <f>_xlfn.XLOOKUP("D"&amp;$A37&amp;"-ALL-"&amp;TEXT($Y$6,"yyyymmdd"),db!$A:$A,db!$B:$B,0,0,1)</f>
        <v>9</v>
      </c>
      <c r="Z37" s="4">
        <f>_xlfn.XLOOKUP("D"&amp;$A37&amp;"-ALL-"&amp;TEXT($Z$6,"yyyymmdd"),db!$A:$A,db!$B:$B,0,0,1)</f>
        <v>14</v>
      </c>
      <c r="AA37" s="8">
        <f>_xlfn.XLOOKUP("D"&amp;$A37&amp;"-ALL-"&amp;TEXT($AA$6,"yyyymmdd"),db!$A:$A,db!$B:$B,0,0,1)</f>
        <v>0</v>
      </c>
    </row>
    <row r="38" spans="1:28" x14ac:dyDescent="0.25">
      <c r="A38" s="15">
        <v>799</v>
      </c>
      <c r="B38" t="s">
        <v>31</v>
      </c>
      <c r="E38" s="8">
        <f>_xlfn.XLOOKUP("T"&amp;A38&amp;"-ALL",db!$A:$A,db!$B:$B,0,0,1)</f>
        <v>22</v>
      </c>
      <c r="H38" s="8">
        <f>_xlfn.XLOOKUP("T"&amp;$A38&amp;"-L5",db!$A:$A,db!$B:$B,0,0,1)</f>
        <v>1</v>
      </c>
      <c r="K38" s="8">
        <f>_xlfn.XLOOKUP("T"&amp;$A38&amp;"-G5",db!$A:$A,db!$B:$B,0,0,1)</f>
        <v>21</v>
      </c>
      <c r="O38" s="4">
        <f>_xlfn.XLOOKUP("IPV"&amp;$A38&amp;"-L1",db!$A:$A,db!$B:$B,0,0,1)</f>
        <v>0</v>
      </c>
      <c r="R38" s="4">
        <f>_xlfn.XLOOKUP("SPR"&amp;$A38&amp;"-E1",db!$A:$A,db!$B:$B,0,0,1)</f>
        <v>0</v>
      </c>
      <c r="U38" s="4">
        <f>_xlfn.XLOOKUP("D"&amp;$A38&amp;"-ALL-"&amp;TEXT($U$6,"yyyymmdd"),db!$A:$A,db!$B:$B,0,0,1)</f>
        <v>7</v>
      </c>
      <c r="V38" s="4">
        <f>_xlfn.XLOOKUP("D"&amp;$A38&amp;"-ALL-"&amp;TEXT($V$6,"yyyymmdd"),db!$A:$A,db!$B:$B,0,0,1)</f>
        <v>8</v>
      </c>
      <c r="W38" s="4">
        <f>_xlfn.XLOOKUP("D"&amp;$A38&amp;"-ALL-"&amp;TEXT($W$6,"yyyymmdd"),db!$A:$A,db!$B:$B,0,0,1)</f>
        <v>3</v>
      </c>
      <c r="X38" s="8">
        <f>_xlfn.XLOOKUP("D"&amp;$A38&amp;"-ALL-"&amp;TEXT($X$6,"yyyymmdd"),db!$A:$A,db!$B:$B,0,0,1)</f>
        <v>4</v>
      </c>
      <c r="Y38" s="8">
        <f>_xlfn.XLOOKUP("D"&amp;$A38&amp;"-ALL-"&amp;TEXT($Y$6,"yyyymmdd"),db!$A:$A,db!$B:$B,0,0,1)</f>
        <v>0</v>
      </c>
      <c r="Z38" s="4">
        <f>_xlfn.XLOOKUP("D"&amp;$A38&amp;"-ALL-"&amp;TEXT($Z$6,"yyyymmdd"),db!$A:$A,db!$B:$B,0,0,1)</f>
        <v>0</v>
      </c>
      <c r="AA38" s="8">
        <f>_xlfn.XLOOKUP("D"&amp;$A38&amp;"-ALL-"&amp;TEXT($AA$6,"yyyymmdd"),db!$A:$A,db!$B:$B,0,0,1)</f>
        <v>0</v>
      </c>
    </row>
    <row r="39" spans="1:28" x14ac:dyDescent="0.25">
      <c r="A39" s="15">
        <v>800</v>
      </c>
      <c r="B39" t="s">
        <v>32</v>
      </c>
      <c r="E39" s="8">
        <f>_xlfn.XLOOKUP("T"&amp;A39&amp;"-ALL",db!$A:$A,db!$B:$B,0,0,1)</f>
        <v>26</v>
      </c>
      <c r="H39" s="8">
        <f>_xlfn.XLOOKUP("T"&amp;$A39&amp;"-L5",db!$A:$A,db!$B:$B,0,0,1)</f>
        <v>9</v>
      </c>
      <c r="K39" s="8">
        <f>_xlfn.XLOOKUP("T"&amp;$A39&amp;"-G5",db!$A:$A,db!$B:$B,0,0,1)</f>
        <v>17</v>
      </c>
      <c r="O39" s="4">
        <f>_xlfn.XLOOKUP("IPV"&amp;$A39&amp;"-L1",db!$A:$A,db!$B:$B,0,0,1)</f>
        <v>1</v>
      </c>
      <c r="R39" s="4">
        <f>_xlfn.XLOOKUP("SPR"&amp;$A39&amp;"-E1",db!$A:$A,db!$B:$B,0,0,1)</f>
        <v>0</v>
      </c>
      <c r="U39" s="4">
        <f>_xlfn.XLOOKUP("D"&amp;$A39&amp;"-ALL-"&amp;TEXT($U$6,"yyyymmdd"),db!$A:$A,db!$B:$B,0,0,1)</f>
        <v>8</v>
      </c>
      <c r="V39" s="4">
        <f>_xlfn.XLOOKUP("D"&amp;$A39&amp;"-ALL-"&amp;TEXT($V$6,"yyyymmdd"),db!$A:$A,db!$B:$B,0,0,1)</f>
        <v>1</v>
      </c>
      <c r="W39" s="4">
        <f>_xlfn.XLOOKUP("D"&amp;$A39&amp;"-ALL-"&amp;TEXT($W$6,"yyyymmdd"),db!$A:$A,db!$B:$B,0,0,1)</f>
        <v>9</v>
      </c>
      <c r="X39" s="8">
        <f>_xlfn.XLOOKUP("D"&amp;$A39&amp;"-ALL-"&amp;TEXT($X$6,"yyyymmdd"),db!$A:$A,db!$B:$B,0,0,1)</f>
        <v>2</v>
      </c>
      <c r="Y39" s="8">
        <f>_xlfn.XLOOKUP("D"&amp;$A39&amp;"-ALL-"&amp;TEXT($Y$6,"yyyymmdd"),db!$A:$A,db!$B:$B,0,0,1)</f>
        <v>6</v>
      </c>
      <c r="Z39" s="4">
        <f>_xlfn.XLOOKUP("D"&amp;$A39&amp;"-ALL-"&amp;TEXT($Z$6,"yyyymmdd"),db!$A:$A,db!$B:$B,0,0,1)</f>
        <v>0</v>
      </c>
      <c r="AA39" s="8">
        <f>_xlfn.XLOOKUP("D"&amp;$A39&amp;"-ALL-"&amp;TEXT($AA$6,"yyyymmdd"),db!$A:$A,db!$B:$B,0,0,1)</f>
        <v>0</v>
      </c>
    </row>
    <row r="40" spans="1:28" x14ac:dyDescent="0.25">
      <c r="A40" s="15">
        <v>798</v>
      </c>
      <c r="B40" t="s">
        <v>33</v>
      </c>
      <c r="E40" s="8">
        <f>_xlfn.XLOOKUP("T"&amp;A40&amp;"-ALL",db!$A:$A,db!$B:$B,0,0,1)</f>
        <v>77</v>
      </c>
      <c r="H40" s="8">
        <f>_xlfn.XLOOKUP("T"&amp;$A40&amp;"-L5",db!$A:$A,db!$B:$B,0,0,1)</f>
        <v>10</v>
      </c>
      <c r="K40" s="8">
        <f>_xlfn.XLOOKUP("T"&amp;$A40&amp;"-G5",db!$A:$A,db!$B:$B,0,0,1)</f>
        <v>67</v>
      </c>
      <c r="O40" s="4">
        <f>_xlfn.XLOOKUP("IPV"&amp;$A40&amp;"-L1",db!$A:$A,db!$B:$B,0,0,1)</f>
        <v>0</v>
      </c>
      <c r="R40" s="4">
        <f>_xlfn.XLOOKUP("SPR"&amp;$A40&amp;"-E1",db!$A:$A,db!$B:$B,0,0,1)</f>
        <v>2</v>
      </c>
      <c r="U40" s="4">
        <f>_xlfn.XLOOKUP("D"&amp;$A40&amp;"-ALL-"&amp;TEXT($U$6,"yyyymmdd"),db!$A:$A,db!$B:$B,0,0,1)</f>
        <v>10</v>
      </c>
      <c r="V40" s="4">
        <f>_xlfn.XLOOKUP("D"&amp;$A40&amp;"-ALL-"&amp;TEXT($V$6,"yyyymmdd"),db!$A:$A,db!$B:$B,0,0,1)</f>
        <v>11</v>
      </c>
      <c r="W40" s="4">
        <f>_xlfn.XLOOKUP("D"&amp;$A40&amp;"-ALL-"&amp;TEXT($W$6,"yyyymmdd"),db!$A:$A,db!$B:$B,0,0,1)</f>
        <v>15</v>
      </c>
      <c r="X40" s="8">
        <f>_xlfn.XLOOKUP("D"&amp;$A40&amp;"-ALL-"&amp;TEXT($X$6,"yyyymmdd"),db!$A:$A,db!$B:$B,0,0,1)</f>
        <v>25</v>
      </c>
      <c r="Y40" s="8">
        <f>_xlfn.XLOOKUP("D"&amp;$A40&amp;"-ALL-"&amp;TEXT($Y$6,"yyyymmdd"),db!$A:$A,db!$B:$B,0,0,1)</f>
        <v>13</v>
      </c>
      <c r="Z40" s="4">
        <f>_xlfn.XLOOKUP("D"&amp;$A40&amp;"-ALL-"&amp;TEXT($Z$6,"yyyymmdd"),db!$A:$A,db!$B:$B,0,0,1)</f>
        <v>3</v>
      </c>
      <c r="AA40" s="8">
        <f>_xlfn.XLOOKUP("D"&amp;$A40&amp;"-ALL-"&amp;TEXT($AA$6,"yyyymmdd"),db!$A:$A,db!$B:$B,0,0,1)</f>
        <v>0</v>
      </c>
    </row>
    <row r="41" spans="1:28" x14ac:dyDescent="0.25">
      <c r="A41" s="15"/>
      <c r="B41" s="2" t="s">
        <v>34</v>
      </c>
      <c r="C41" s="14"/>
      <c r="D41" s="9">
        <v>201</v>
      </c>
      <c r="E41" s="9">
        <f>SUM(E42:E44)</f>
        <v>229</v>
      </c>
      <c r="F41" s="16">
        <f t="shared" si="0"/>
        <v>1.1393034825870647</v>
      </c>
      <c r="G41" s="9">
        <v>87</v>
      </c>
      <c r="H41" s="9">
        <f>SUM(H42:H44)</f>
        <v>62</v>
      </c>
      <c r="I41" s="16">
        <f t="shared" si="6"/>
        <v>0.71264367816091956</v>
      </c>
      <c r="J41" s="9">
        <v>114</v>
      </c>
      <c r="K41" s="9">
        <f>SUM(K42:K44)</f>
        <v>167</v>
      </c>
      <c r="L41" s="16">
        <f t="shared" si="2"/>
        <v>1.4649122807017543</v>
      </c>
      <c r="N41" s="9">
        <v>1</v>
      </c>
      <c r="O41" s="24">
        <f>SUM(O42:O44)</f>
        <v>1</v>
      </c>
      <c r="P41" s="16">
        <f t="shared" si="3"/>
        <v>1</v>
      </c>
      <c r="Q41" s="9">
        <v>3</v>
      </c>
      <c r="R41" s="24">
        <f>SUM(R42:R44)</f>
        <v>1</v>
      </c>
      <c r="S41" s="16">
        <f t="shared" si="4"/>
        <v>0.33333333333333331</v>
      </c>
      <c r="U41" s="9">
        <f t="shared" ref="U41:AA41" si="11">SUM(U42:U44)</f>
        <v>55</v>
      </c>
      <c r="V41" s="9">
        <f t="shared" si="11"/>
        <v>21</v>
      </c>
      <c r="W41" s="9">
        <f t="shared" si="11"/>
        <v>44</v>
      </c>
      <c r="X41" s="9">
        <f t="shared" si="11"/>
        <v>62</v>
      </c>
      <c r="Y41" s="9">
        <f t="shared" si="11"/>
        <v>32</v>
      </c>
      <c r="Z41" s="9">
        <f t="shared" si="11"/>
        <v>13</v>
      </c>
      <c r="AA41" s="9">
        <f t="shared" si="11"/>
        <v>2</v>
      </c>
      <c r="AB41" s="9">
        <f>SUM(AB42:AB44)</f>
        <v>0</v>
      </c>
    </row>
    <row r="42" spans="1:28" x14ac:dyDescent="0.25">
      <c r="A42" s="15">
        <v>790</v>
      </c>
      <c r="B42" t="s">
        <v>35</v>
      </c>
      <c r="E42" s="8">
        <f>_xlfn.XLOOKUP("T"&amp;A42&amp;"-ALL",db!$A:$A,db!$B:$B,0,0,1)</f>
        <v>138</v>
      </c>
      <c r="H42" s="8">
        <f>_xlfn.XLOOKUP("T"&amp;$A42&amp;"-L5",db!$A:$A,db!$B:$B,0,0,1)</f>
        <v>36</v>
      </c>
      <c r="K42" s="8">
        <f>_xlfn.XLOOKUP("T"&amp;$A42&amp;"-G5",db!$A:$A,db!$B:$B,0,0,1)</f>
        <v>102</v>
      </c>
      <c r="O42" s="4">
        <f>_xlfn.XLOOKUP("IPV"&amp;$A42&amp;"-L1",db!$A:$A,db!$B:$B,0,0,1)</f>
        <v>0</v>
      </c>
      <c r="R42" s="4">
        <f>_xlfn.XLOOKUP("SPR"&amp;$A42&amp;"-E1",db!$A:$A,db!$B:$B,0,0,1)</f>
        <v>1</v>
      </c>
      <c r="U42" s="4">
        <f>_xlfn.XLOOKUP("D"&amp;$A42&amp;"-ALL-"&amp;TEXT($U$6,"yyyymmdd"),db!$A:$A,db!$B:$B,0,0,1)</f>
        <v>45</v>
      </c>
      <c r="V42" s="4">
        <f>_xlfn.XLOOKUP("D"&amp;$A42&amp;"-ALL-"&amp;TEXT($V$6,"yyyymmdd"),db!$A:$A,db!$B:$B,0,0,1)</f>
        <v>16</v>
      </c>
      <c r="W42" s="4">
        <f>_xlfn.XLOOKUP("D"&amp;$A42&amp;"-ALL-"&amp;TEXT($W$6,"yyyymmdd"),db!$A:$A,db!$B:$B,0,0,1)</f>
        <v>32</v>
      </c>
      <c r="X42" s="8">
        <f>_xlfn.XLOOKUP("D"&amp;$A42&amp;"-ALL-"&amp;TEXT($X$6,"yyyymmdd"),db!$A:$A,db!$B:$B,0,0,1)</f>
        <v>22</v>
      </c>
      <c r="Y42" s="8">
        <f>_xlfn.XLOOKUP("D"&amp;$A42&amp;"-ALL-"&amp;TEXT($Y$6,"yyyymmdd"),db!$A:$A,db!$B:$B,0,0,1)</f>
        <v>14</v>
      </c>
      <c r="Z42" s="4">
        <f>_xlfn.XLOOKUP("D"&amp;$A42&amp;"-ALL-"&amp;TEXT($Z$6,"yyyymmdd"),db!$A:$A,db!$B:$B,0,0,1)</f>
        <v>7</v>
      </c>
      <c r="AA42" s="8">
        <f>_xlfn.XLOOKUP("D"&amp;$A42&amp;"-ALL-"&amp;TEXT($AA$6,"yyyymmdd"),db!$A:$A,db!$B:$B,0,0,1)</f>
        <v>2</v>
      </c>
    </row>
    <row r="43" spans="1:28" x14ac:dyDescent="0.25">
      <c r="A43" s="15">
        <v>792</v>
      </c>
      <c r="B43" t="s">
        <v>36</v>
      </c>
      <c r="E43" s="8">
        <f>_xlfn.XLOOKUP("T"&amp;A43&amp;"-ALL",db!$A:$A,db!$B:$B,0,0,1)</f>
        <v>47</v>
      </c>
      <c r="H43" s="8">
        <f>_xlfn.XLOOKUP("T"&amp;$A43&amp;"-L5",db!$A:$A,db!$B:$B,0,0,1)</f>
        <v>16</v>
      </c>
      <c r="K43" s="8">
        <f>_xlfn.XLOOKUP("T"&amp;$A43&amp;"-G5",db!$A:$A,db!$B:$B,0,0,1)</f>
        <v>31</v>
      </c>
      <c r="O43" s="4">
        <f>_xlfn.XLOOKUP("IPV"&amp;$A43&amp;"-L1",db!$A:$A,db!$B:$B,0,0,1)</f>
        <v>1</v>
      </c>
      <c r="R43" s="4">
        <f>_xlfn.XLOOKUP("SPR"&amp;$A43&amp;"-E1",db!$A:$A,db!$B:$B,0,0,1)</f>
        <v>0</v>
      </c>
      <c r="U43" s="4">
        <f>_xlfn.XLOOKUP("D"&amp;$A43&amp;"-ALL-"&amp;TEXT($U$6,"yyyymmdd"),db!$A:$A,db!$B:$B,0,0,1)</f>
        <v>6</v>
      </c>
      <c r="V43" s="4">
        <f>_xlfn.XLOOKUP("D"&amp;$A43&amp;"-ALL-"&amp;TEXT($V$6,"yyyymmdd"),db!$A:$A,db!$B:$B,0,0,1)</f>
        <v>4</v>
      </c>
      <c r="W43" s="4">
        <f>_xlfn.XLOOKUP("D"&amp;$A43&amp;"-ALL-"&amp;TEXT($W$6,"yyyymmdd"),db!$A:$A,db!$B:$B,0,0,1)</f>
        <v>9</v>
      </c>
      <c r="X43" s="8">
        <f>_xlfn.XLOOKUP("D"&amp;$A43&amp;"-ALL-"&amp;TEXT($X$6,"yyyymmdd"),db!$A:$A,db!$B:$B,0,0,1)</f>
        <v>17</v>
      </c>
      <c r="Y43" s="8">
        <f>_xlfn.XLOOKUP("D"&amp;$A43&amp;"-ALL-"&amp;TEXT($Y$6,"yyyymmdd"),db!$A:$A,db!$B:$B,0,0,1)</f>
        <v>5</v>
      </c>
      <c r="Z43" s="4">
        <f>_xlfn.XLOOKUP("D"&amp;$A43&amp;"-ALL-"&amp;TEXT($Z$6,"yyyymmdd"),db!$A:$A,db!$B:$B,0,0,1)</f>
        <v>6</v>
      </c>
      <c r="AA43" s="8">
        <f>_xlfn.XLOOKUP("D"&amp;$A43&amp;"-ALL-"&amp;TEXT($AA$6,"yyyymmdd"),db!$A:$A,db!$B:$B,0,0,1)</f>
        <v>0</v>
      </c>
    </row>
    <row r="44" spans="1:28" x14ac:dyDescent="0.25">
      <c r="A44" s="15">
        <v>7740</v>
      </c>
      <c r="B44" t="s">
        <v>37</v>
      </c>
      <c r="E44" s="8">
        <f>_xlfn.XLOOKUP("T"&amp;A44&amp;"-ALL",db!$A:$A,db!$B:$B,0,0,1)</f>
        <v>44</v>
      </c>
      <c r="H44" s="8">
        <f>_xlfn.XLOOKUP("T"&amp;$A44&amp;"-L5",db!$A:$A,db!$B:$B,0,0,1)</f>
        <v>10</v>
      </c>
      <c r="K44" s="8">
        <f>_xlfn.XLOOKUP("T"&amp;$A44&amp;"-G5",db!$A:$A,db!$B:$B,0,0,1)</f>
        <v>34</v>
      </c>
      <c r="O44" s="4">
        <f>_xlfn.XLOOKUP("IPV"&amp;$A44&amp;"-L1",db!$A:$A,db!$B:$B,0,0,1)</f>
        <v>0</v>
      </c>
      <c r="R44" s="4">
        <f>_xlfn.XLOOKUP("SPR"&amp;$A44&amp;"-E1",db!$A:$A,db!$B:$B,0,0,1)</f>
        <v>0</v>
      </c>
      <c r="U44" s="4">
        <f>_xlfn.XLOOKUP("D"&amp;$A44&amp;"-ALL-"&amp;TEXT($U$6,"yyyymmdd"),db!$A:$A,db!$B:$B,0,0,1)</f>
        <v>4</v>
      </c>
      <c r="V44" s="4">
        <f>_xlfn.XLOOKUP("D"&amp;$A44&amp;"-ALL-"&amp;TEXT($V$6,"yyyymmdd"),db!$A:$A,db!$B:$B,0,0,1)</f>
        <v>1</v>
      </c>
      <c r="W44" s="4">
        <f>_xlfn.XLOOKUP("D"&amp;$A44&amp;"-ALL-"&amp;TEXT($W$6,"yyyymmdd"),db!$A:$A,db!$B:$B,0,0,1)</f>
        <v>3</v>
      </c>
      <c r="X44" s="8">
        <f>_xlfn.XLOOKUP("D"&amp;$A44&amp;"-ALL-"&amp;TEXT($X$6,"yyyymmdd"),db!$A:$A,db!$B:$B,0,0,1)</f>
        <v>23</v>
      </c>
      <c r="Y44" s="8">
        <f>_xlfn.XLOOKUP("D"&amp;$A44&amp;"-ALL-"&amp;TEXT($Y$6,"yyyymmdd"),db!$A:$A,db!$B:$B,0,0,1)</f>
        <v>13</v>
      </c>
      <c r="Z44" s="4">
        <f>_xlfn.XLOOKUP("D"&amp;$A44&amp;"-ALL-"&amp;TEXT($Z$6,"yyyymmdd"),db!$A:$A,db!$B:$B,0,0,1)</f>
        <v>0</v>
      </c>
      <c r="AA44" s="8">
        <f>_xlfn.XLOOKUP("D"&amp;$A44&amp;"-ALL-"&amp;TEXT($AA$6,"yyyymmdd"),db!$A:$A,db!$B:$B,0,0,1)</f>
        <v>0</v>
      </c>
    </row>
    <row r="45" spans="1:28" x14ac:dyDescent="0.25">
      <c r="A45" s="15"/>
      <c r="B45" s="2" t="s">
        <v>38</v>
      </c>
      <c r="C45" s="14"/>
      <c r="D45" s="9">
        <v>231</v>
      </c>
      <c r="E45" s="9">
        <f>SUM(E46:E47)</f>
        <v>209</v>
      </c>
      <c r="F45" s="16">
        <f t="shared" si="0"/>
        <v>0.90476190476190477</v>
      </c>
      <c r="G45" s="9">
        <v>75</v>
      </c>
      <c r="H45" s="9">
        <f>SUM(H46:H47)</f>
        <v>56</v>
      </c>
      <c r="I45" s="16">
        <f t="shared" si="6"/>
        <v>0.7466666666666667</v>
      </c>
      <c r="J45" s="9">
        <v>156</v>
      </c>
      <c r="K45" s="9">
        <f>SUM(K46:K47)</f>
        <v>153</v>
      </c>
      <c r="L45" s="16">
        <f t="shared" si="2"/>
        <v>0.98076923076923073</v>
      </c>
      <c r="N45" s="9">
        <v>4</v>
      </c>
      <c r="O45" s="24">
        <f>SUM(O46:O47)</f>
        <v>2</v>
      </c>
      <c r="P45" s="16">
        <f t="shared" si="3"/>
        <v>0.5</v>
      </c>
      <c r="Q45" s="9">
        <v>3</v>
      </c>
      <c r="R45" s="24">
        <f>SUM(R46:R47)</f>
        <v>2</v>
      </c>
      <c r="S45" s="16">
        <f t="shared" si="4"/>
        <v>0.66666666666666663</v>
      </c>
      <c r="U45" s="9">
        <f t="shared" ref="U45:AA45" si="12">SUM(U46:U47)</f>
        <v>23</v>
      </c>
      <c r="V45" s="9">
        <f t="shared" si="12"/>
        <v>0</v>
      </c>
      <c r="W45" s="9">
        <f t="shared" si="12"/>
        <v>68</v>
      </c>
      <c r="X45" s="9">
        <f t="shared" si="12"/>
        <v>53</v>
      </c>
      <c r="Y45" s="9">
        <f t="shared" si="12"/>
        <v>23</v>
      </c>
      <c r="Z45" s="9">
        <f t="shared" si="12"/>
        <v>42</v>
      </c>
      <c r="AA45" s="9">
        <f t="shared" si="12"/>
        <v>0</v>
      </c>
      <c r="AB45" s="9">
        <f>SUM(AB46:AB47)</f>
        <v>0</v>
      </c>
    </row>
    <row r="46" spans="1:28" x14ac:dyDescent="0.25">
      <c r="A46" s="15">
        <v>759</v>
      </c>
      <c r="B46" t="s">
        <v>39</v>
      </c>
      <c r="E46" s="8">
        <f>_xlfn.XLOOKUP("T"&amp;A46&amp;"-ALL",db!$A:$A,db!$B:$B,0,0,1)</f>
        <v>147</v>
      </c>
      <c r="H46" s="8">
        <f>_xlfn.XLOOKUP("T"&amp;$A46&amp;"-L5",db!$A:$A,db!$B:$B,0,0,1)</f>
        <v>34</v>
      </c>
      <c r="K46" s="8">
        <f>_xlfn.XLOOKUP("T"&amp;$A46&amp;"-G5",db!$A:$A,db!$B:$B,0,0,1)</f>
        <v>113</v>
      </c>
      <c r="O46" s="4">
        <f>_xlfn.XLOOKUP("IPV"&amp;$A46&amp;"-L1",db!$A:$A,db!$B:$B,0,0,1)</f>
        <v>2</v>
      </c>
      <c r="R46" s="4">
        <f>_xlfn.XLOOKUP("SPR"&amp;$A46&amp;"-E1",db!$A:$A,db!$B:$B,0,0,1)</f>
        <v>1</v>
      </c>
      <c r="U46" s="4">
        <f>_xlfn.XLOOKUP("D"&amp;$A46&amp;"-ALL-"&amp;TEXT($U$6,"yyyymmdd"),db!$A:$A,db!$B:$B,0,0,1)</f>
        <v>13</v>
      </c>
      <c r="V46" s="4">
        <f>_xlfn.XLOOKUP("D"&amp;$A46&amp;"-ALL-"&amp;TEXT($V$6,"yyyymmdd"),db!$A:$A,db!$B:$B,0,0,1)</f>
        <v>0</v>
      </c>
      <c r="W46" s="4">
        <f>_xlfn.XLOOKUP("D"&amp;$A46&amp;"-ALL-"&amp;TEXT($W$6,"yyyymmdd"),db!$A:$A,db!$B:$B,0,0,1)</f>
        <v>56</v>
      </c>
      <c r="X46" s="8">
        <f>_xlfn.XLOOKUP("D"&amp;$A46&amp;"-ALL-"&amp;TEXT($X$6,"yyyymmdd"),db!$A:$A,db!$B:$B,0,0,1)</f>
        <v>28</v>
      </c>
      <c r="Y46" s="8">
        <f>_xlfn.XLOOKUP("D"&amp;$A46&amp;"-ALL-"&amp;TEXT($Y$6,"yyyymmdd"),db!$A:$A,db!$B:$B,0,0,1)</f>
        <v>15</v>
      </c>
      <c r="Z46" s="4">
        <f>_xlfn.XLOOKUP("D"&amp;$A46&amp;"-ALL-"&amp;TEXT($Z$6,"yyyymmdd"),db!$A:$A,db!$B:$B,0,0,1)</f>
        <v>35</v>
      </c>
      <c r="AA46" s="8">
        <f>_xlfn.XLOOKUP("D"&amp;$A46&amp;"-ALL-"&amp;TEXT($AA$6,"yyyymmdd"),db!$A:$A,db!$B:$B,0,0,1)</f>
        <v>0</v>
      </c>
    </row>
    <row r="47" spans="1:28" x14ac:dyDescent="0.25">
      <c r="A47" s="15">
        <v>758</v>
      </c>
      <c r="B47" t="s">
        <v>40</v>
      </c>
      <c r="E47" s="8">
        <f>_xlfn.XLOOKUP("T"&amp;A47&amp;"-ALL",db!$A:$A,db!$B:$B,0,0,1)</f>
        <v>62</v>
      </c>
      <c r="H47" s="8">
        <f>_xlfn.XLOOKUP("T"&amp;$A47&amp;"-L5",db!$A:$A,db!$B:$B,0,0,1)</f>
        <v>22</v>
      </c>
      <c r="K47" s="8">
        <f>_xlfn.XLOOKUP("T"&amp;$A47&amp;"-G5",db!$A:$A,db!$B:$B,0,0,1)</f>
        <v>40</v>
      </c>
      <c r="O47" s="4">
        <f>_xlfn.XLOOKUP("IPV"&amp;$A47&amp;"-L1",db!$A:$A,db!$B:$B,0,0,1)</f>
        <v>0</v>
      </c>
      <c r="R47" s="4">
        <f>_xlfn.XLOOKUP("SPR"&amp;$A47&amp;"-E1",db!$A:$A,db!$B:$B,0,0,1)</f>
        <v>1</v>
      </c>
      <c r="U47" s="4">
        <f>_xlfn.XLOOKUP("D"&amp;$A47&amp;"-ALL-"&amp;TEXT($U$6,"yyyymmdd"),db!$A:$A,db!$B:$B,0,0,1)</f>
        <v>10</v>
      </c>
      <c r="V47" s="4">
        <f>_xlfn.XLOOKUP("D"&amp;$A47&amp;"-ALL-"&amp;TEXT($V$6,"yyyymmdd"),db!$A:$A,db!$B:$B,0,0,1)</f>
        <v>0</v>
      </c>
      <c r="W47" s="4">
        <f>_xlfn.XLOOKUP("D"&amp;$A47&amp;"-ALL-"&amp;TEXT($W$6,"yyyymmdd"),db!$A:$A,db!$B:$B,0,0,1)</f>
        <v>12</v>
      </c>
      <c r="X47" s="8">
        <f>_xlfn.XLOOKUP("D"&amp;$A47&amp;"-ALL-"&amp;TEXT($X$6,"yyyymmdd"),db!$A:$A,db!$B:$B,0,0,1)</f>
        <v>25</v>
      </c>
      <c r="Y47" s="8">
        <f>_xlfn.XLOOKUP("D"&amp;$A47&amp;"-ALL-"&amp;TEXT($Y$6,"yyyymmdd"),db!$A:$A,db!$B:$B,0,0,1)</f>
        <v>8</v>
      </c>
      <c r="Z47" s="4">
        <f>_xlfn.XLOOKUP("D"&amp;$A47&amp;"-ALL-"&amp;TEXT($Z$6,"yyyymmdd"),db!$A:$A,db!$B:$B,0,0,1)</f>
        <v>7</v>
      </c>
      <c r="AA47" s="8">
        <f>_xlfn.XLOOKUP("D"&amp;$A47&amp;"-ALL-"&amp;TEXT($AA$6,"yyyymmdd"),db!$A:$A,db!$B:$B,0,0,1)</f>
        <v>0</v>
      </c>
    </row>
    <row r="48" spans="1:28" x14ac:dyDescent="0.25">
      <c r="A48" s="15"/>
      <c r="B48" s="2" t="s">
        <v>41</v>
      </c>
      <c r="C48" s="14"/>
      <c r="D48" s="9">
        <v>227</v>
      </c>
      <c r="E48" s="9">
        <f>SUM(E49:E51)</f>
        <v>172</v>
      </c>
      <c r="F48" s="16">
        <f t="shared" si="0"/>
        <v>0.75770925110132159</v>
      </c>
      <c r="G48" s="9">
        <v>55</v>
      </c>
      <c r="H48" s="9">
        <f>SUM(H49:H51)</f>
        <v>88</v>
      </c>
      <c r="I48" s="16">
        <f t="shared" si="6"/>
        <v>1.6</v>
      </c>
      <c r="J48" s="9">
        <v>172</v>
      </c>
      <c r="K48" s="9">
        <f>SUM(K49:K51)</f>
        <v>84</v>
      </c>
      <c r="L48" s="16">
        <f t="shared" si="2"/>
        <v>0.48837209302325579</v>
      </c>
      <c r="N48" s="9">
        <v>2</v>
      </c>
      <c r="O48" s="24">
        <f>SUM(O49:O51)</f>
        <v>0</v>
      </c>
      <c r="P48" s="16">
        <f t="shared" si="3"/>
        <v>0</v>
      </c>
      <c r="Q48" s="9">
        <v>1</v>
      </c>
      <c r="R48" s="24">
        <f>SUM(R49:R51)</f>
        <v>1</v>
      </c>
      <c r="S48" s="16">
        <f t="shared" si="4"/>
        <v>1</v>
      </c>
      <c r="U48" s="9">
        <f t="shared" ref="U48:AA48" si="13">SUM(U49:U51)</f>
        <v>10</v>
      </c>
      <c r="V48" s="9">
        <f t="shared" si="13"/>
        <v>46</v>
      </c>
      <c r="W48" s="9">
        <f t="shared" si="13"/>
        <v>7</v>
      </c>
      <c r="X48" s="9">
        <f t="shared" si="13"/>
        <v>52</v>
      </c>
      <c r="Y48" s="9">
        <f t="shared" si="13"/>
        <v>37</v>
      </c>
      <c r="Z48" s="9">
        <f t="shared" si="13"/>
        <v>20</v>
      </c>
      <c r="AA48" s="9">
        <f t="shared" si="13"/>
        <v>0</v>
      </c>
      <c r="AB48" s="9">
        <f>SUM(AB49:AB51)</f>
        <v>0</v>
      </c>
    </row>
    <row r="49" spans="1:28" x14ac:dyDescent="0.25">
      <c r="A49" s="15">
        <v>794</v>
      </c>
      <c r="B49" t="s">
        <v>42</v>
      </c>
      <c r="E49" s="8">
        <f>_xlfn.XLOOKUP("T"&amp;A49&amp;"-ALL",db!$A:$A,db!$B:$B,0,0,1)</f>
        <v>100</v>
      </c>
      <c r="H49" s="8">
        <f>_xlfn.XLOOKUP("T"&amp;$A49&amp;"-L5",db!$A:$A,db!$B:$B,0,0,1)</f>
        <v>37</v>
      </c>
      <c r="K49" s="8">
        <f>_xlfn.XLOOKUP("T"&amp;$A49&amp;"-G5",db!$A:$A,db!$B:$B,0,0,1)</f>
        <v>63</v>
      </c>
      <c r="O49" s="4">
        <f>_xlfn.XLOOKUP("IPV"&amp;$A49&amp;"-L1",db!$A:$A,db!$B:$B,0,0,1)</f>
        <v>0</v>
      </c>
      <c r="R49" s="4">
        <f>_xlfn.XLOOKUP("SPR"&amp;$A49&amp;"-E1",db!$A:$A,db!$B:$B,0,0,1)</f>
        <v>0</v>
      </c>
      <c r="U49" s="4">
        <f>_xlfn.XLOOKUP("D"&amp;$A49&amp;"-ALL-"&amp;TEXT($U$6,"yyyymmdd"),db!$A:$A,db!$B:$B,0,0,1)</f>
        <v>1</v>
      </c>
      <c r="V49" s="4">
        <f>_xlfn.XLOOKUP("D"&amp;$A49&amp;"-ALL-"&amp;TEXT($V$6,"yyyymmdd"),db!$A:$A,db!$B:$B,0,0,1)</f>
        <v>34</v>
      </c>
      <c r="W49" s="4">
        <f>_xlfn.XLOOKUP("D"&amp;$A49&amp;"-ALL-"&amp;TEXT($W$6,"yyyymmdd"),db!$A:$A,db!$B:$B,0,0,1)</f>
        <v>0</v>
      </c>
      <c r="X49" s="8">
        <f>_xlfn.XLOOKUP("D"&amp;$A49&amp;"-ALL-"&amp;TEXT($X$6,"yyyymmdd"),db!$A:$A,db!$B:$B,0,0,1)</f>
        <v>22</v>
      </c>
      <c r="Y49" s="8">
        <f>_xlfn.XLOOKUP("D"&amp;$A49&amp;"-ALL-"&amp;TEXT($Y$6,"yyyymmdd"),db!$A:$A,db!$B:$B,0,0,1)</f>
        <v>23</v>
      </c>
      <c r="Z49" s="4">
        <f>_xlfn.XLOOKUP("D"&amp;$A49&amp;"-ALL-"&amp;TEXT($Z$6,"yyyymmdd"),db!$A:$A,db!$B:$B,0,0,1)</f>
        <v>20</v>
      </c>
      <c r="AA49" s="8">
        <f>_xlfn.XLOOKUP("D"&amp;$A49&amp;"-ALL-"&amp;TEXT($AA$6,"yyyymmdd"),db!$A:$A,db!$B:$B,0,0,1)</f>
        <v>0</v>
      </c>
    </row>
    <row r="50" spans="1:28" x14ac:dyDescent="0.25">
      <c r="A50" s="15">
        <v>789</v>
      </c>
      <c r="B50" t="s">
        <v>43</v>
      </c>
      <c r="E50" s="8">
        <f>_xlfn.XLOOKUP("T"&amp;A50&amp;"-ALL",db!$A:$A,db!$B:$B,0,0,1)</f>
        <v>50</v>
      </c>
      <c r="H50" s="8">
        <f>_xlfn.XLOOKUP("T"&amp;$A50&amp;"-L5",db!$A:$A,db!$B:$B,0,0,1)</f>
        <v>38</v>
      </c>
      <c r="K50" s="8">
        <f>_xlfn.XLOOKUP("T"&amp;$A50&amp;"-G5",db!$A:$A,db!$B:$B,0,0,1)</f>
        <v>12</v>
      </c>
      <c r="O50" s="4">
        <f>_xlfn.XLOOKUP("IPV"&amp;$A50&amp;"-L1",db!$A:$A,db!$B:$B,0,0,1)</f>
        <v>0</v>
      </c>
      <c r="R50" s="4">
        <f>_xlfn.XLOOKUP("SPR"&amp;$A50&amp;"-E1",db!$A:$A,db!$B:$B,0,0,1)</f>
        <v>1</v>
      </c>
      <c r="U50" s="4">
        <f>_xlfn.XLOOKUP("D"&amp;$A50&amp;"-ALL-"&amp;TEXT($U$6,"yyyymmdd"),db!$A:$A,db!$B:$B,0,0,1)</f>
        <v>6</v>
      </c>
      <c r="V50" s="4">
        <f>_xlfn.XLOOKUP("D"&amp;$A50&amp;"-ALL-"&amp;TEXT($V$6,"yyyymmdd"),db!$A:$A,db!$B:$B,0,0,1)</f>
        <v>6</v>
      </c>
      <c r="W50" s="4">
        <f>_xlfn.XLOOKUP("D"&amp;$A50&amp;"-ALL-"&amp;TEXT($W$6,"yyyymmdd"),db!$A:$A,db!$B:$B,0,0,1)</f>
        <v>4</v>
      </c>
      <c r="X50" s="8">
        <f>_xlfn.XLOOKUP("D"&amp;$A50&amp;"-ALL-"&amp;TEXT($X$6,"yyyymmdd"),db!$A:$A,db!$B:$B,0,0,1)</f>
        <v>24</v>
      </c>
      <c r="Y50" s="8">
        <f>_xlfn.XLOOKUP("D"&amp;$A50&amp;"-ALL-"&amp;TEXT($Y$6,"yyyymmdd"),db!$A:$A,db!$B:$B,0,0,1)</f>
        <v>10</v>
      </c>
      <c r="Z50" s="4">
        <f>_xlfn.XLOOKUP("D"&amp;$A50&amp;"-ALL-"&amp;TEXT($Z$6,"yyyymmdd"),db!$A:$A,db!$B:$B,0,0,1)</f>
        <v>0</v>
      </c>
      <c r="AA50" s="8">
        <f>_xlfn.XLOOKUP("D"&amp;$A50&amp;"-ALL-"&amp;TEXT($AA$6,"yyyymmdd"),db!$A:$A,db!$B:$B,0,0,1)</f>
        <v>0</v>
      </c>
    </row>
    <row r="51" spans="1:28" x14ac:dyDescent="0.25">
      <c r="A51" s="15">
        <v>796</v>
      </c>
      <c r="B51" t="s">
        <v>44</v>
      </c>
      <c r="E51" s="8">
        <f>_xlfn.XLOOKUP("T"&amp;A51&amp;"-ALL",db!$A:$A,db!$B:$B,0,0,1)</f>
        <v>22</v>
      </c>
      <c r="H51" s="8">
        <f>_xlfn.XLOOKUP("T"&amp;$A51&amp;"-L5",db!$A:$A,db!$B:$B,0,0,1)</f>
        <v>13</v>
      </c>
      <c r="K51" s="8">
        <f>_xlfn.XLOOKUP("T"&amp;$A51&amp;"-G5",db!$A:$A,db!$B:$B,0,0,1)</f>
        <v>9</v>
      </c>
      <c r="O51" s="4">
        <f>_xlfn.XLOOKUP("IPV"&amp;$A51&amp;"-L1",db!$A:$A,db!$B:$B,0,0,1)</f>
        <v>0</v>
      </c>
      <c r="R51" s="4">
        <f>_xlfn.XLOOKUP("SPR"&amp;$A51&amp;"-E1",db!$A:$A,db!$B:$B,0,0,1)</f>
        <v>0</v>
      </c>
      <c r="U51" s="4">
        <f>_xlfn.XLOOKUP("D"&amp;$A51&amp;"-ALL-"&amp;TEXT($U$6,"yyyymmdd"),db!$A:$A,db!$B:$B,0,0,1)</f>
        <v>3</v>
      </c>
      <c r="V51" s="4">
        <f>_xlfn.XLOOKUP("D"&amp;$A51&amp;"-ALL-"&amp;TEXT($V$6,"yyyymmdd"),db!$A:$A,db!$B:$B,0,0,1)</f>
        <v>6</v>
      </c>
      <c r="W51" s="4">
        <f>_xlfn.XLOOKUP("D"&amp;$A51&amp;"-ALL-"&amp;TEXT($W$6,"yyyymmdd"),db!$A:$A,db!$B:$B,0,0,1)</f>
        <v>3</v>
      </c>
      <c r="X51" s="8">
        <f>_xlfn.XLOOKUP("D"&amp;$A51&amp;"-ALL-"&amp;TEXT($X$6,"yyyymmdd"),db!$A:$A,db!$B:$B,0,0,1)</f>
        <v>6</v>
      </c>
      <c r="Y51" s="8">
        <f>_xlfn.XLOOKUP("D"&amp;$A51&amp;"-ALL-"&amp;TEXT($Y$6,"yyyymmdd"),db!$A:$A,db!$B:$B,0,0,1)</f>
        <v>4</v>
      </c>
      <c r="Z51" s="4">
        <f>_xlfn.XLOOKUP("D"&amp;$A51&amp;"-ALL-"&amp;TEXT($Z$6,"yyyymmdd"),db!$A:$A,db!$B:$B,0,0,1)</f>
        <v>0</v>
      </c>
      <c r="AA51" s="8">
        <f>_xlfn.XLOOKUP("D"&amp;$A51&amp;"-ALL-"&amp;TEXT($AA$6,"yyyymmdd"),db!$A:$A,db!$B:$B,0,0,1)</f>
        <v>0</v>
      </c>
    </row>
    <row r="52" spans="1:28" x14ac:dyDescent="0.25">
      <c r="A52" s="15"/>
      <c r="B52" s="2" t="s">
        <v>45</v>
      </c>
      <c r="C52" s="14"/>
      <c r="D52" s="9">
        <v>1059</v>
      </c>
      <c r="E52" s="9">
        <f>SUM(E53:E64)</f>
        <v>904</v>
      </c>
      <c r="F52" s="16">
        <f t="shared" si="0"/>
        <v>0.85363550519357889</v>
      </c>
      <c r="G52" s="9">
        <v>343</v>
      </c>
      <c r="H52" s="9">
        <f>SUM(H53:H64)</f>
        <v>422</v>
      </c>
      <c r="I52" s="16">
        <f t="shared" si="6"/>
        <v>1.2303206997084548</v>
      </c>
      <c r="J52" s="9">
        <v>716</v>
      </c>
      <c r="K52" s="9">
        <f>SUM(K53:K64)</f>
        <v>482</v>
      </c>
      <c r="L52" s="16">
        <f t="shared" si="2"/>
        <v>0.67318435754189943</v>
      </c>
      <c r="N52" s="9">
        <v>16</v>
      </c>
      <c r="O52" s="24">
        <f>SUM(O53:O64)</f>
        <v>5</v>
      </c>
      <c r="P52" s="16">
        <f t="shared" si="3"/>
        <v>0.3125</v>
      </c>
      <c r="Q52" s="9">
        <v>5</v>
      </c>
      <c r="R52" s="24">
        <f>SUM(R53:R64)</f>
        <v>20</v>
      </c>
      <c r="S52" s="16">
        <f t="shared" si="4"/>
        <v>4</v>
      </c>
      <c r="U52" s="9">
        <f t="shared" ref="U52:AA52" si="14">SUM(U53:U64)</f>
        <v>143</v>
      </c>
      <c r="V52" s="9">
        <f t="shared" si="14"/>
        <v>221</v>
      </c>
      <c r="W52" s="9">
        <f t="shared" si="14"/>
        <v>224</v>
      </c>
      <c r="X52" s="9">
        <f t="shared" si="14"/>
        <v>161</v>
      </c>
      <c r="Y52" s="9">
        <f t="shared" si="14"/>
        <v>101</v>
      </c>
      <c r="Z52" s="9">
        <f t="shared" si="14"/>
        <v>54</v>
      </c>
      <c r="AA52" s="9">
        <f t="shared" si="14"/>
        <v>0</v>
      </c>
      <c r="AB52" s="9">
        <f>SUM(AB53:AB64)</f>
        <v>0</v>
      </c>
    </row>
    <row r="53" spans="1:28" x14ac:dyDescent="0.25">
      <c r="A53" s="15">
        <v>27635</v>
      </c>
      <c r="B53" t="s">
        <v>46</v>
      </c>
      <c r="E53" s="8">
        <f>_xlfn.XLOOKUP("T"&amp;A53&amp;"-ALL",db!$A:$A,db!$B:$B,0,0,1)</f>
        <v>241</v>
      </c>
      <c r="H53" s="8">
        <f>_xlfn.XLOOKUP("T"&amp;$A53&amp;"-L5",db!$A:$A,db!$B:$B,0,0,1)</f>
        <v>94</v>
      </c>
      <c r="K53" s="8">
        <f>_xlfn.XLOOKUP("T"&amp;$A53&amp;"-G5",db!$A:$A,db!$B:$B,0,0,1)</f>
        <v>147</v>
      </c>
      <c r="O53" s="4">
        <f>_xlfn.XLOOKUP("IPV"&amp;$A53&amp;"-L1",db!$A:$A,db!$B:$B,0,0,1)</f>
        <v>3</v>
      </c>
      <c r="R53" s="4">
        <f>_xlfn.XLOOKUP("SPR"&amp;$A53&amp;"-E1",db!$A:$A,db!$B:$B,0,0,1)</f>
        <v>5</v>
      </c>
      <c r="U53" s="4">
        <f>_xlfn.XLOOKUP("D"&amp;$A53&amp;"-ALL-"&amp;TEXT($U$6,"yyyymmdd"),db!$A:$A,db!$B:$B,0,0,1)</f>
        <v>29</v>
      </c>
      <c r="V53" s="4">
        <f>_xlfn.XLOOKUP("D"&amp;$A53&amp;"-ALL-"&amp;TEXT($V$6,"yyyymmdd"),db!$A:$A,db!$B:$B,0,0,1)</f>
        <v>130</v>
      </c>
      <c r="W53" s="4">
        <f>_xlfn.XLOOKUP("D"&amp;$A53&amp;"-ALL-"&amp;TEXT($W$6,"yyyymmdd"),db!$A:$A,db!$B:$B,0,0,1)</f>
        <v>45</v>
      </c>
      <c r="X53" s="8">
        <f>_xlfn.XLOOKUP("D"&amp;$A53&amp;"-ALL-"&amp;TEXT($X$6,"yyyymmdd"),db!$A:$A,db!$B:$B,0,0,1)</f>
        <v>30</v>
      </c>
      <c r="Y53" s="8">
        <f>_xlfn.XLOOKUP("D"&amp;$A53&amp;"-ALL-"&amp;TEXT($Y$6,"yyyymmdd"),db!$A:$A,db!$B:$B,0,0,1)</f>
        <v>7</v>
      </c>
      <c r="Z53" s="4">
        <f>_xlfn.XLOOKUP("D"&amp;$A53&amp;"-ALL-"&amp;TEXT($Z$6,"yyyymmdd"),db!$A:$A,db!$B:$B,0,0,1)</f>
        <v>0</v>
      </c>
      <c r="AA53" s="8">
        <f>_xlfn.XLOOKUP("D"&amp;$A53&amp;"-ALL-"&amp;TEXT($AA$6,"yyyymmdd"),db!$A:$A,db!$B:$B,0,0,1)</f>
        <v>0</v>
      </c>
    </row>
    <row r="54" spans="1:28" x14ac:dyDescent="0.25">
      <c r="A54" s="15">
        <v>773</v>
      </c>
      <c r="B54" t="s">
        <v>47</v>
      </c>
      <c r="E54" s="8">
        <f>_xlfn.XLOOKUP("T"&amp;A54&amp;"-ALL",db!$A:$A,db!$B:$B,0,0,1)</f>
        <v>108</v>
      </c>
      <c r="H54" s="8">
        <f>_xlfn.XLOOKUP("T"&amp;$A54&amp;"-L5",db!$A:$A,db!$B:$B,0,0,1)</f>
        <v>60</v>
      </c>
      <c r="K54" s="8">
        <f>_xlfn.XLOOKUP("T"&amp;$A54&amp;"-G5",db!$A:$A,db!$B:$B,0,0,1)</f>
        <v>48</v>
      </c>
      <c r="O54" s="4">
        <f>_xlfn.XLOOKUP("IPV"&amp;$A54&amp;"-L1",db!$A:$A,db!$B:$B,0,0,1)</f>
        <v>2</v>
      </c>
      <c r="R54" s="4">
        <f>_xlfn.XLOOKUP("SPR"&amp;$A54&amp;"-E1",db!$A:$A,db!$B:$B,0,0,1)</f>
        <v>8</v>
      </c>
      <c r="U54" s="4">
        <f>_xlfn.XLOOKUP("D"&amp;$A54&amp;"-ALL-"&amp;TEXT($U$6,"yyyymmdd"),db!$A:$A,db!$B:$B,0,0,1)</f>
        <v>25</v>
      </c>
      <c r="V54" s="4">
        <f>_xlfn.XLOOKUP("D"&amp;$A54&amp;"-ALL-"&amp;TEXT($V$6,"yyyymmdd"),db!$A:$A,db!$B:$B,0,0,1)</f>
        <v>39</v>
      </c>
      <c r="W54" s="4">
        <f>_xlfn.XLOOKUP("D"&amp;$A54&amp;"-ALL-"&amp;TEXT($W$6,"yyyymmdd"),db!$A:$A,db!$B:$B,0,0,1)</f>
        <v>12</v>
      </c>
      <c r="X54" s="8">
        <f>_xlfn.XLOOKUP("D"&amp;$A54&amp;"-ALL-"&amp;TEXT($X$6,"yyyymmdd"),db!$A:$A,db!$B:$B,0,0,1)</f>
        <v>21</v>
      </c>
      <c r="Y54" s="8">
        <f>_xlfn.XLOOKUP("D"&amp;$A54&amp;"-ALL-"&amp;TEXT($Y$6,"yyyymmdd"),db!$A:$A,db!$B:$B,0,0,1)</f>
        <v>3</v>
      </c>
      <c r="Z54" s="4">
        <f>_xlfn.XLOOKUP("D"&amp;$A54&amp;"-ALL-"&amp;TEXT($Z$6,"yyyymmdd"),db!$A:$A,db!$B:$B,0,0,1)</f>
        <v>8</v>
      </c>
      <c r="AA54" s="8">
        <f>_xlfn.XLOOKUP("D"&amp;$A54&amp;"-ALL-"&amp;TEXT($AA$6,"yyyymmdd"),db!$A:$A,db!$B:$B,0,0,1)</f>
        <v>0</v>
      </c>
    </row>
    <row r="55" spans="1:28" x14ac:dyDescent="0.25">
      <c r="A55" s="15">
        <v>770</v>
      </c>
      <c r="B55" t="s">
        <v>48</v>
      </c>
      <c r="E55" s="8">
        <f>_xlfn.XLOOKUP("T"&amp;A55&amp;"-ALL",db!$A:$A,db!$B:$B,0,0,1)</f>
        <v>69</v>
      </c>
      <c r="H55" s="8">
        <f>_xlfn.XLOOKUP("T"&amp;$A55&amp;"-L5",db!$A:$A,db!$B:$B,0,0,1)</f>
        <v>44</v>
      </c>
      <c r="K55" s="8">
        <f>_xlfn.XLOOKUP("T"&amp;$A55&amp;"-G5",db!$A:$A,db!$B:$B,0,0,1)</f>
        <v>25</v>
      </c>
      <c r="O55" s="4">
        <f>_xlfn.XLOOKUP("IPV"&amp;$A55&amp;"-L1",db!$A:$A,db!$B:$B,0,0,1)</f>
        <v>0</v>
      </c>
      <c r="R55" s="4">
        <f>_xlfn.XLOOKUP("SPR"&amp;$A55&amp;"-E1",db!$A:$A,db!$B:$B,0,0,1)</f>
        <v>3</v>
      </c>
      <c r="U55" s="4">
        <f>_xlfn.XLOOKUP("D"&amp;$A55&amp;"-ALL-"&amp;TEXT($U$6,"yyyymmdd"),db!$A:$A,db!$B:$B,0,0,1)</f>
        <v>6</v>
      </c>
      <c r="V55" s="4">
        <f>_xlfn.XLOOKUP("D"&amp;$A55&amp;"-ALL-"&amp;TEXT($V$6,"yyyymmdd"),db!$A:$A,db!$B:$B,0,0,1)</f>
        <v>10</v>
      </c>
      <c r="W55" s="4">
        <f>_xlfn.XLOOKUP("D"&amp;$A55&amp;"-ALL-"&amp;TEXT($W$6,"yyyymmdd"),db!$A:$A,db!$B:$B,0,0,1)</f>
        <v>21</v>
      </c>
      <c r="X55" s="8">
        <f>_xlfn.XLOOKUP("D"&amp;$A55&amp;"-ALL-"&amp;TEXT($X$6,"yyyymmdd"),db!$A:$A,db!$B:$B,0,0,1)</f>
        <v>21</v>
      </c>
      <c r="Y55" s="8">
        <f>_xlfn.XLOOKUP("D"&amp;$A55&amp;"-ALL-"&amp;TEXT($Y$6,"yyyymmdd"),db!$A:$A,db!$B:$B,0,0,1)</f>
        <v>4</v>
      </c>
      <c r="Z55" s="4">
        <f>_xlfn.XLOOKUP("D"&amp;$A55&amp;"-ALL-"&amp;TEXT($Z$6,"yyyymmdd"),db!$A:$A,db!$B:$B,0,0,1)</f>
        <v>7</v>
      </c>
      <c r="AA55" s="8">
        <f>_xlfn.XLOOKUP("D"&amp;$A55&amp;"-ALL-"&amp;TEXT($AA$6,"yyyymmdd"),db!$A:$A,db!$B:$B,0,0,1)</f>
        <v>0</v>
      </c>
    </row>
    <row r="56" spans="1:28" x14ac:dyDescent="0.25">
      <c r="A56" s="15">
        <v>769</v>
      </c>
      <c r="B56" t="s">
        <v>49</v>
      </c>
      <c r="E56" s="8">
        <f>_xlfn.XLOOKUP("T"&amp;A56&amp;"-ALL",db!$A:$A,db!$B:$B,0,0,1)</f>
        <v>65</v>
      </c>
      <c r="H56" s="8">
        <f>_xlfn.XLOOKUP("T"&amp;$A56&amp;"-L5",db!$A:$A,db!$B:$B,0,0,1)</f>
        <v>47</v>
      </c>
      <c r="K56" s="8">
        <f>_xlfn.XLOOKUP("T"&amp;$A56&amp;"-G5",db!$A:$A,db!$B:$B,0,0,1)</f>
        <v>18</v>
      </c>
      <c r="O56" s="4">
        <f>_xlfn.XLOOKUP("IPV"&amp;$A56&amp;"-L1",db!$A:$A,db!$B:$B,0,0,1)</f>
        <v>0</v>
      </c>
      <c r="R56" s="4">
        <f>_xlfn.XLOOKUP("SPR"&amp;$A56&amp;"-E1",db!$A:$A,db!$B:$B,0,0,1)</f>
        <v>1</v>
      </c>
      <c r="U56" s="4">
        <f>_xlfn.XLOOKUP("D"&amp;$A56&amp;"-ALL-"&amp;TEXT($U$6,"yyyymmdd"),db!$A:$A,db!$B:$B,0,0,1)</f>
        <v>9</v>
      </c>
      <c r="V56" s="4">
        <f>_xlfn.XLOOKUP("D"&amp;$A56&amp;"-ALL-"&amp;TEXT($V$6,"yyyymmdd"),db!$A:$A,db!$B:$B,0,0,1)</f>
        <v>6</v>
      </c>
      <c r="W56" s="4">
        <f>_xlfn.XLOOKUP("D"&amp;$A56&amp;"-ALL-"&amp;TEXT($W$6,"yyyymmdd"),db!$A:$A,db!$B:$B,0,0,1)</f>
        <v>15</v>
      </c>
      <c r="X56" s="8">
        <f>_xlfn.XLOOKUP("D"&amp;$A56&amp;"-ALL-"&amp;TEXT($X$6,"yyyymmdd"),db!$A:$A,db!$B:$B,0,0,1)</f>
        <v>20</v>
      </c>
      <c r="Y56" s="8">
        <f>_xlfn.XLOOKUP("D"&amp;$A56&amp;"-ALL-"&amp;TEXT($Y$6,"yyyymmdd"),db!$A:$A,db!$B:$B,0,0,1)</f>
        <v>2</v>
      </c>
      <c r="Z56" s="4">
        <f>_xlfn.XLOOKUP("D"&amp;$A56&amp;"-ALL-"&amp;TEXT($Z$6,"yyyymmdd"),db!$A:$A,db!$B:$B,0,0,1)</f>
        <v>13</v>
      </c>
      <c r="AA56" s="8">
        <f>_xlfn.XLOOKUP("D"&amp;$A56&amp;"-ALL-"&amp;TEXT($AA$6,"yyyymmdd"),db!$A:$A,db!$B:$B,0,0,1)</f>
        <v>0</v>
      </c>
    </row>
    <row r="57" spans="1:28" x14ac:dyDescent="0.25">
      <c r="A57" s="15">
        <v>768</v>
      </c>
      <c r="B57" t="s">
        <v>50</v>
      </c>
      <c r="E57" s="8">
        <f>_xlfn.XLOOKUP("T"&amp;A57&amp;"-ALL",db!$A:$A,db!$B:$B,0,0,1)</f>
        <v>56</v>
      </c>
      <c r="H57" s="8">
        <f>_xlfn.XLOOKUP("T"&amp;$A57&amp;"-L5",db!$A:$A,db!$B:$B,0,0,1)</f>
        <v>32</v>
      </c>
      <c r="K57" s="8">
        <f>_xlfn.XLOOKUP("T"&amp;$A57&amp;"-G5",db!$A:$A,db!$B:$B,0,0,1)</f>
        <v>24</v>
      </c>
      <c r="O57" s="4">
        <f>_xlfn.XLOOKUP("IPV"&amp;$A57&amp;"-L1",db!$A:$A,db!$B:$B,0,0,1)</f>
        <v>0</v>
      </c>
      <c r="R57" s="4">
        <f>_xlfn.XLOOKUP("SPR"&amp;$A57&amp;"-E1",db!$A:$A,db!$B:$B,0,0,1)</f>
        <v>0</v>
      </c>
      <c r="U57" s="4">
        <f>_xlfn.XLOOKUP("D"&amp;$A57&amp;"-ALL-"&amp;TEXT($U$6,"yyyymmdd"),db!$A:$A,db!$B:$B,0,0,1)</f>
        <v>12</v>
      </c>
      <c r="V57" s="4">
        <f>_xlfn.XLOOKUP("D"&amp;$A57&amp;"-ALL-"&amp;TEXT($V$6,"yyyymmdd"),db!$A:$A,db!$B:$B,0,0,1)</f>
        <v>13</v>
      </c>
      <c r="W57" s="4">
        <f>_xlfn.XLOOKUP("D"&amp;$A57&amp;"-ALL-"&amp;TEXT($W$6,"yyyymmdd"),db!$A:$A,db!$B:$B,0,0,1)</f>
        <v>3</v>
      </c>
      <c r="X57" s="8">
        <f>_xlfn.XLOOKUP("D"&amp;$A57&amp;"-ALL-"&amp;TEXT($X$6,"yyyymmdd"),db!$A:$A,db!$B:$B,0,0,1)</f>
        <v>10</v>
      </c>
      <c r="Y57" s="8">
        <f>_xlfn.XLOOKUP("D"&amp;$A57&amp;"-ALL-"&amp;TEXT($Y$6,"yyyymmdd"),db!$A:$A,db!$B:$B,0,0,1)</f>
        <v>13</v>
      </c>
      <c r="Z57" s="4">
        <f>_xlfn.XLOOKUP("D"&amp;$A57&amp;"-ALL-"&amp;TEXT($Z$6,"yyyymmdd"),db!$A:$A,db!$B:$B,0,0,1)</f>
        <v>5</v>
      </c>
      <c r="AA57" s="8">
        <f>_xlfn.XLOOKUP("D"&amp;$A57&amp;"-ALL-"&amp;TEXT($AA$6,"yyyymmdd"),db!$A:$A,db!$B:$B,0,0,1)</f>
        <v>0</v>
      </c>
    </row>
    <row r="58" spans="1:28" x14ac:dyDescent="0.25">
      <c r="A58" s="15">
        <v>772</v>
      </c>
      <c r="B58" t="s">
        <v>51</v>
      </c>
      <c r="E58" s="8">
        <f>_xlfn.XLOOKUP("T"&amp;A58&amp;"-ALL",db!$A:$A,db!$B:$B,0,0,1)</f>
        <v>45</v>
      </c>
      <c r="H58" s="8">
        <f>_xlfn.XLOOKUP("T"&amp;$A58&amp;"-L5",db!$A:$A,db!$B:$B,0,0,1)</f>
        <v>27</v>
      </c>
      <c r="K58" s="8">
        <f>_xlfn.XLOOKUP("T"&amp;$A58&amp;"-G5",db!$A:$A,db!$B:$B,0,0,1)</f>
        <v>18</v>
      </c>
      <c r="O58" s="4">
        <f>_xlfn.XLOOKUP("IPV"&amp;$A58&amp;"-L1",db!$A:$A,db!$B:$B,0,0,1)</f>
        <v>0</v>
      </c>
      <c r="R58" s="4">
        <f>_xlfn.XLOOKUP("SPR"&amp;$A58&amp;"-E1",db!$A:$A,db!$B:$B,0,0,1)</f>
        <v>0</v>
      </c>
      <c r="U58" s="4">
        <f>_xlfn.XLOOKUP("D"&amp;$A58&amp;"-ALL-"&amp;TEXT($U$6,"yyyymmdd"),db!$A:$A,db!$B:$B,0,0,1)</f>
        <v>18</v>
      </c>
      <c r="V58" s="4">
        <f>_xlfn.XLOOKUP("D"&amp;$A58&amp;"-ALL-"&amp;TEXT($V$6,"yyyymmdd"),db!$A:$A,db!$B:$B,0,0,1)</f>
        <v>0</v>
      </c>
      <c r="W58" s="4">
        <f>_xlfn.XLOOKUP("D"&amp;$A58&amp;"-ALL-"&amp;TEXT($W$6,"yyyymmdd"),db!$A:$A,db!$B:$B,0,0,1)</f>
        <v>7</v>
      </c>
      <c r="X58" s="8">
        <f>_xlfn.XLOOKUP("D"&amp;$A58&amp;"-ALL-"&amp;TEXT($X$6,"yyyymmdd"),db!$A:$A,db!$B:$B,0,0,1)</f>
        <v>12</v>
      </c>
      <c r="Y58" s="8">
        <f>_xlfn.XLOOKUP("D"&amp;$A58&amp;"-ALL-"&amp;TEXT($Y$6,"yyyymmdd"),db!$A:$A,db!$B:$B,0,0,1)</f>
        <v>7</v>
      </c>
      <c r="Z58" s="4">
        <f>_xlfn.XLOOKUP("D"&amp;$A58&amp;"-ALL-"&amp;TEXT($Z$6,"yyyymmdd"),db!$A:$A,db!$B:$B,0,0,1)</f>
        <v>1</v>
      </c>
      <c r="AA58" s="8">
        <f>_xlfn.XLOOKUP("D"&amp;$A58&amp;"-ALL-"&amp;TEXT($AA$6,"yyyymmdd"),db!$A:$A,db!$B:$B,0,0,1)</f>
        <v>0</v>
      </c>
    </row>
    <row r="59" spans="1:28" x14ac:dyDescent="0.25">
      <c r="A59" s="15">
        <v>771</v>
      </c>
      <c r="B59" t="s">
        <v>52</v>
      </c>
      <c r="E59" s="8">
        <f>_xlfn.XLOOKUP("T"&amp;A59&amp;"-ALL",db!$A:$A,db!$B:$B,0,0,1)</f>
        <v>43</v>
      </c>
      <c r="H59" s="8">
        <f>_xlfn.XLOOKUP("T"&amp;$A59&amp;"-L5",db!$A:$A,db!$B:$B,0,0,1)</f>
        <v>29</v>
      </c>
      <c r="K59" s="8">
        <f>_xlfn.XLOOKUP("T"&amp;$A59&amp;"-G5",db!$A:$A,db!$B:$B,0,0,1)</f>
        <v>14</v>
      </c>
      <c r="O59" s="4">
        <f>_xlfn.XLOOKUP("IPV"&amp;$A59&amp;"-L1",db!$A:$A,db!$B:$B,0,0,1)</f>
        <v>0</v>
      </c>
      <c r="R59" s="4">
        <f>_xlfn.XLOOKUP("SPR"&amp;$A59&amp;"-E1",db!$A:$A,db!$B:$B,0,0,1)</f>
        <v>1</v>
      </c>
      <c r="U59" s="4">
        <f>_xlfn.XLOOKUP("D"&amp;$A59&amp;"-ALL-"&amp;TEXT($U$6,"yyyymmdd"),db!$A:$A,db!$B:$B,0,0,1)</f>
        <v>14</v>
      </c>
      <c r="V59" s="4">
        <f>_xlfn.XLOOKUP("D"&amp;$A59&amp;"-ALL-"&amp;TEXT($V$6,"yyyymmdd"),db!$A:$A,db!$B:$B,0,0,1)</f>
        <v>4</v>
      </c>
      <c r="W59" s="4">
        <f>_xlfn.XLOOKUP("D"&amp;$A59&amp;"-ALL-"&amp;TEXT($W$6,"yyyymmdd"),db!$A:$A,db!$B:$B,0,0,1)</f>
        <v>8</v>
      </c>
      <c r="X59" s="8">
        <f>_xlfn.XLOOKUP("D"&amp;$A59&amp;"-ALL-"&amp;TEXT($X$6,"yyyymmdd"),db!$A:$A,db!$B:$B,0,0,1)</f>
        <v>6</v>
      </c>
      <c r="Y59" s="8">
        <f>_xlfn.XLOOKUP("D"&amp;$A59&amp;"-ALL-"&amp;TEXT($Y$6,"yyyymmdd"),db!$A:$A,db!$B:$B,0,0,1)</f>
        <v>6</v>
      </c>
      <c r="Z59" s="4">
        <f>_xlfn.XLOOKUP("D"&amp;$A59&amp;"-ALL-"&amp;TEXT($Z$6,"yyyymmdd"),db!$A:$A,db!$B:$B,0,0,1)</f>
        <v>5</v>
      </c>
      <c r="AA59" s="8">
        <f>_xlfn.XLOOKUP("D"&amp;$A59&amp;"-ALL-"&amp;TEXT($AA$6,"yyyymmdd"),db!$A:$A,db!$B:$B,0,0,1)</f>
        <v>0</v>
      </c>
    </row>
    <row r="60" spans="1:28" x14ac:dyDescent="0.25">
      <c r="A60" s="15">
        <v>774</v>
      </c>
      <c r="B60" t="s">
        <v>53</v>
      </c>
      <c r="E60" s="8">
        <f>_xlfn.XLOOKUP("T"&amp;A60&amp;"-ALL",db!$A:$A,db!$B:$B,0,0,1)</f>
        <v>44</v>
      </c>
      <c r="H60" s="8">
        <f>_xlfn.XLOOKUP("T"&amp;$A60&amp;"-L5",db!$A:$A,db!$B:$B,0,0,1)</f>
        <v>17</v>
      </c>
      <c r="K60" s="8">
        <f>_xlfn.XLOOKUP("T"&amp;$A60&amp;"-G5",db!$A:$A,db!$B:$B,0,0,1)</f>
        <v>27</v>
      </c>
      <c r="O60" s="4">
        <f>_xlfn.XLOOKUP("IPV"&amp;$A60&amp;"-L1",db!$A:$A,db!$B:$B,0,0,1)</f>
        <v>0</v>
      </c>
      <c r="R60" s="4">
        <f>_xlfn.XLOOKUP("SPR"&amp;$A60&amp;"-E1",db!$A:$A,db!$B:$B,0,0,1)</f>
        <v>1</v>
      </c>
      <c r="U60" s="4">
        <f>_xlfn.XLOOKUP("D"&amp;$A60&amp;"-ALL-"&amp;TEXT($U$6,"yyyymmdd"),db!$A:$A,db!$B:$B,0,0,1)</f>
        <v>10</v>
      </c>
      <c r="V60" s="4">
        <f>_xlfn.XLOOKUP("D"&amp;$A60&amp;"-ALL-"&amp;TEXT($V$6,"yyyymmdd"),db!$A:$A,db!$B:$B,0,0,1)</f>
        <v>7</v>
      </c>
      <c r="W60" s="4">
        <f>_xlfn.XLOOKUP("D"&amp;$A60&amp;"-ALL-"&amp;TEXT($W$6,"yyyymmdd"),db!$A:$A,db!$B:$B,0,0,1)</f>
        <v>3</v>
      </c>
      <c r="X60" s="8">
        <f>_xlfn.XLOOKUP("D"&amp;$A60&amp;"-ALL-"&amp;TEXT($X$6,"yyyymmdd"),db!$A:$A,db!$B:$B,0,0,1)</f>
        <v>0</v>
      </c>
      <c r="Y60" s="8">
        <f>_xlfn.XLOOKUP("D"&amp;$A60&amp;"-ALL-"&amp;TEXT($Y$6,"yyyymmdd"),db!$A:$A,db!$B:$B,0,0,1)</f>
        <v>15</v>
      </c>
      <c r="Z60" s="4">
        <f>_xlfn.XLOOKUP("D"&amp;$A60&amp;"-ALL-"&amp;TEXT($Z$6,"yyyymmdd"),db!$A:$A,db!$B:$B,0,0,1)</f>
        <v>9</v>
      </c>
      <c r="AA60" s="8">
        <f>_xlfn.XLOOKUP("D"&amp;$A60&amp;"-ALL-"&amp;TEXT($AA$6,"yyyymmdd"),db!$A:$A,db!$B:$B,0,0,1)</f>
        <v>0</v>
      </c>
    </row>
    <row r="61" spans="1:28" x14ac:dyDescent="0.25">
      <c r="A61" s="15">
        <v>7044</v>
      </c>
      <c r="B61" t="s">
        <v>54</v>
      </c>
      <c r="E61" s="8">
        <f>_xlfn.XLOOKUP("T"&amp;A61&amp;"-ALL",db!$A:$A,db!$B:$B,0,0,1)</f>
        <v>28</v>
      </c>
      <c r="H61" s="8">
        <f>_xlfn.XLOOKUP("T"&amp;$A61&amp;"-L5",db!$A:$A,db!$B:$B,0,0,1)</f>
        <v>25</v>
      </c>
      <c r="K61" s="8">
        <f>_xlfn.XLOOKUP("T"&amp;$A61&amp;"-G5",db!$A:$A,db!$B:$B,0,0,1)</f>
        <v>3</v>
      </c>
      <c r="O61" s="4">
        <f>_xlfn.XLOOKUP("IPV"&amp;$A61&amp;"-L1",db!$A:$A,db!$B:$B,0,0,1)</f>
        <v>0</v>
      </c>
      <c r="R61" s="4">
        <f>_xlfn.XLOOKUP("SPR"&amp;$A61&amp;"-E1",db!$A:$A,db!$B:$B,0,0,1)</f>
        <v>1</v>
      </c>
      <c r="U61" s="4">
        <f>_xlfn.XLOOKUP("D"&amp;$A61&amp;"-ALL-"&amp;TEXT($U$6,"yyyymmdd"),db!$A:$A,db!$B:$B,0,0,1)</f>
        <v>4</v>
      </c>
      <c r="V61" s="4">
        <f>_xlfn.XLOOKUP("D"&amp;$A61&amp;"-ALL-"&amp;TEXT($V$6,"yyyymmdd"),db!$A:$A,db!$B:$B,0,0,1)</f>
        <v>0</v>
      </c>
      <c r="W61" s="4">
        <f>_xlfn.XLOOKUP("D"&amp;$A61&amp;"-ALL-"&amp;TEXT($W$6,"yyyymmdd"),db!$A:$A,db!$B:$B,0,0,1)</f>
        <v>10</v>
      </c>
      <c r="X61" s="8">
        <f>_xlfn.XLOOKUP("D"&amp;$A61&amp;"-ALL-"&amp;TEXT($X$6,"yyyymmdd"),db!$A:$A,db!$B:$B,0,0,1)</f>
        <v>4</v>
      </c>
      <c r="Y61" s="8">
        <f>_xlfn.XLOOKUP("D"&amp;$A61&amp;"-ALL-"&amp;TEXT($Y$6,"yyyymmdd"),db!$A:$A,db!$B:$B,0,0,1)</f>
        <v>10</v>
      </c>
      <c r="Z61" s="4">
        <f>_xlfn.XLOOKUP("D"&amp;$A61&amp;"-ALL-"&amp;TEXT($Z$6,"yyyymmdd"),db!$A:$A,db!$B:$B,0,0,1)</f>
        <v>0</v>
      </c>
      <c r="AA61" s="8">
        <f>_xlfn.XLOOKUP("D"&amp;$A61&amp;"-ALL-"&amp;TEXT($AA$6,"yyyymmdd"),db!$A:$A,db!$B:$B,0,0,1)</f>
        <v>0</v>
      </c>
    </row>
    <row r="62" spans="1:28" x14ac:dyDescent="0.25">
      <c r="A62" s="15">
        <v>7079</v>
      </c>
      <c r="B62" t="s">
        <v>55</v>
      </c>
      <c r="E62" s="8">
        <f>_xlfn.XLOOKUP("T"&amp;A62&amp;"-ALL",db!$A:$A,db!$B:$B,0,0,1)</f>
        <v>48</v>
      </c>
      <c r="H62" s="8">
        <f>_xlfn.XLOOKUP("T"&amp;$A62&amp;"-L5",db!$A:$A,db!$B:$B,0,0,1)</f>
        <v>9</v>
      </c>
      <c r="K62" s="8">
        <f>_xlfn.XLOOKUP("T"&amp;$A62&amp;"-G5",db!$A:$A,db!$B:$B,0,0,1)</f>
        <v>39</v>
      </c>
      <c r="O62" s="4">
        <f>_xlfn.XLOOKUP("IPV"&amp;$A62&amp;"-L1",db!$A:$A,db!$B:$B,0,0,1)</f>
        <v>0</v>
      </c>
      <c r="R62" s="4">
        <f>_xlfn.XLOOKUP("SPR"&amp;$A62&amp;"-E1",db!$A:$A,db!$B:$B,0,0,1)</f>
        <v>0</v>
      </c>
      <c r="U62" s="4">
        <f>_xlfn.XLOOKUP("D"&amp;$A62&amp;"-ALL-"&amp;TEXT($U$6,"yyyymmdd"),db!$A:$A,db!$B:$B,0,0,1)</f>
        <v>12</v>
      </c>
      <c r="V62" s="4">
        <f>_xlfn.XLOOKUP("D"&amp;$A62&amp;"-ALL-"&amp;TEXT($V$6,"yyyymmdd"),db!$A:$A,db!$B:$B,0,0,1)</f>
        <v>12</v>
      </c>
      <c r="W62" s="4">
        <f>_xlfn.XLOOKUP("D"&amp;$A62&amp;"-ALL-"&amp;TEXT($W$6,"yyyymmdd"),db!$A:$A,db!$B:$B,0,0,1)</f>
        <v>8</v>
      </c>
      <c r="X62" s="8">
        <f>_xlfn.XLOOKUP("D"&amp;$A62&amp;"-ALL-"&amp;TEXT($X$6,"yyyymmdd"),db!$A:$A,db!$B:$B,0,0,1)</f>
        <v>11</v>
      </c>
      <c r="Y62" s="8">
        <f>_xlfn.XLOOKUP("D"&amp;$A62&amp;"-ALL-"&amp;TEXT($Y$6,"yyyymmdd"),db!$A:$A,db!$B:$B,0,0,1)</f>
        <v>5</v>
      </c>
      <c r="Z62" s="4">
        <f>_xlfn.XLOOKUP("D"&amp;$A62&amp;"-ALL-"&amp;TEXT($Z$6,"yyyymmdd"),db!$A:$A,db!$B:$B,0,0,1)</f>
        <v>0</v>
      </c>
      <c r="AA62" s="8">
        <f>_xlfn.XLOOKUP("D"&amp;$A62&amp;"-ALL-"&amp;TEXT($AA$6,"yyyymmdd"),db!$A:$A,db!$B:$B,0,0,1)</f>
        <v>0</v>
      </c>
    </row>
    <row r="63" spans="1:28" x14ac:dyDescent="0.25">
      <c r="A63" s="15">
        <v>13848</v>
      </c>
      <c r="B63" t="s">
        <v>56</v>
      </c>
      <c r="E63" s="8">
        <f>_xlfn.XLOOKUP("T"&amp;A63&amp;"-ALL",db!$A:$A,db!$B:$B,0,0,1)</f>
        <v>113</v>
      </c>
      <c r="H63" s="8">
        <f>_xlfn.XLOOKUP("T"&amp;$A63&amp;"-L5",db!$A:$A,db!$B:$B,0,0,1)</f>
        <v>14</v>
      </c>
      <c r="K63" s="8">
        <f>_xlfn.XLOOKUP("T"&amp;$A63&amp;"-G5",db!$A:$A,db!$B:$B,0,0,1)</f>
        <v>99</v>
      </c>
      <c r="O63" s="4">
        <f>_xlfn.XLOOKUP("IPV"&amp;$A63&amp;"-L1",db!$A:$A,db!$B:$B,0,0,1)</f>
        <v>0</v>
      </c>
      <c r="R63" s="4">
        <f>_xlfn.XLOOKUP("SPR"&amp;$A63&amp;"-E1",db!$A:$A,db!$B:$B,0,0,1)</f>
        <v>0</v>
      </c>
      <c r="U63" s="4">
        <f>_xlfn.XLOOKUP("D"&amp;$A63&amp;"-ALL-"&amp;TEXT($U$6,"yyyymmdd"),db!$A:$A,db!$B:$B,0,0,1)</f>
        <v>0</v>
      </c>
      <c r="V63" s="4">
        <f>_xlfn.XLOOKUP("D"&amp;$A63&amp;"-ALL-"&amp;TEXT($V$6,"yyyymmdd"),db!$A:$A,db!$B:$B,0,0,1)</f>
        <v>0</v>
      </c>
      <c r="W63" s="4">
        <f>_xlfn.XLOOKUP("D"&amp;$A63&amp;"-ALL-"&amp;TEXT($W$6,"yyyymmdd"),db!$A:$A,db!$B:$B,0,0,1)</f>
        <v>77</v>
      </c>
      <c r="X63" s="8">
        <f>_xlfn.XLOOKUP("D"&amp;$A63&amp;"-ALL-"&amp;TEXT($X$6,"yyyymmdd"),db!$A:$A,db!$B:$B,0,0,1)</f>
        <v>13</v>
      </c>
      <c r="Y63" s="8">
        <f>_xlfn.XLOOKUP("D"&amp;$A63&amp;"-ALL-"&amp;TEXT($Y$6,"yyyymmdd"),db!$A:$A,db!$B:$B,0,0,1)</f>
        <v>23</v>
      </c>
      <c r="Z63" s="4">
        <f>_xlfn.XLOOKUP("D"&amp;$A63&amp;"-ALL-"&amp;TEXT($Z$6,"yyyymmdd"),db!$A:$A,db!$B:$B,0,0,1)</f>
        <v>0</v>
      </c>
      <c r="AA63" s="8">
        <f>_xlfn.XLOOKUP("D"&amp;$A63&amp;"-ALL-"&amp;TEXT($AA$6,"yyyymmdd"),db!$A:$A,db!$B:$B,0,0,1)</f>
        <v>0</v>
      </c>
    </row>
    <row r="64" spans="1:28" x14ac:dyDescent="0.25">
      <c r="A64" s="15">
        <v>27658</v>
      </c>
      <c r="B64" t="s">
        <v>57</v>
      </c>
      <c r="E64" s="8">
        <f>_xlfn.XLOOKUP("T"&amp;A64&amp;"-ALL",db!$A:$A,db!$B:$B,0,0,1)</f>
        <v>44</v>
      </c>
      <c r="H64" s="8">
        <f>_xlfn.XLOOKUP("T"&amp;$A64&amp;"-L5",db!$A:$A,db!$B:$B,0,0,1)</f>
        <v>24</v>
      </c>
      <c r="K64" s="8">
        <f>_xlfn.XLOOKUP("T"&amp;$A64&amp;"-G5",db!$A:$A,db!$B:$B,0,0,1)</f>
        <v>20</v>
      </c>
      <c r="O64" s="4">
        <f>_xlfn.XLOOKUP("IPV"&amp;$A64&amp;"-L1",db!$A:$A,db!$B:$B,0,0,1)</f>
        <v>0</v>
      </c>
      <c r="R64" s="4">
        <f>_xlfn.XLOOKUP("SPR"&amp;$A64&amp;"-E1",db!$A:$A,db!$B:$B,0,0,1)</f>
        <v>0</v>
      </c>
      <c r="U64" s="4">
        <f>_xlfn.XLOOKUP("D"&amp;$A64&amp;"-ALL-"&amp;TEXT($U$6,"yyyymmdd"),db!$A:$A,db!$B:$B,0,0,1)</f>
        <v>4</v>
      </c>
      <c r="V64" s="4">
        <f>_xlfn.XLOOKUP("D"&amp;$A64&amp;"-ALL-"&amp;TEXT($V$6,"yyyymmdd"),db!$A:$A,db!$B:$B,0,0,1)</f>
        <v>0</v>
      </c>
      <c r="W64" s="4">
        <f>_xlfn.XLOOKUP("D"&amp;$A64&amp;"-ALL-"&amp;TEXT($W$6,"yyyymmdd"),db!$A:$A,db!$B:$B,0,0,1)</f>
        <v>15</v>
      </c>
      <c r="X64" s="8">
        <f>_xlfn.XLOOKUP("D"&amp;$A64&amp;"-ALL-"&amp;TEXT($X$6,"yyyymmdd"),db!$A:$A,db!$B:$B,0,0,1)</f>
        <v>13</v>
      </c>
      <c r="Y64" s="8">
        <f>_xlfn.XLOOKUP("D"&amp;$A64&amp;"-ALL-"&amp;TEXT($Y$6,"yyyymmdd"),db!$A:$A,db!$B:$B,0,0,1)</f>
        <v>6</v>
      </c>
      <c r="Z64" s="4">
        <f>_xlfn.XLOOKUP("D"&amp;$A64&amp;"-ALL-"&amp;TEXT($Z$6,"yyyymmdd"),db!$A:$A,db!$B:$B,0,0,1)</f>
        <v>6</v>
      </c>
      <c r="AA64" s="8">
        <f>_xlfn.XLOOKUP("D"&amp;$A64&amp;"-ALL-"&amp;TEXT($AA$6,"yyyymmdd"),db!$A:$A,db!$B:$B,0,0,1)</f>
        <v>0</v>
      </c>
    </row>
    <row r="65" spans="1:28" x14ac:dyDescent="0.25">
      <c r="A65" s="15"/>
      <c r="B65" s="2" t="s">
        <v>58</v>
      </c>
      <c r="C65" s="14"/>
      <c r="D65" s="9">
        <v>167</v>
      </c>
      <c r="E65" s="9">
        <f>SUM(E66:E68)</f>
        <v>137</v>
      </c>
      <c r="F65" s="16">
        <f t="shared" si="0"/>
        <v>0.82035928143712578</v>
      </c>
      <c r="G65" s="9">
        <v>21</v>
      </c>
      <c r="H65" s="9">
        <f>SUM(H66:H68)</f>
        <v>37</v>
      </c>
      <c r="I65" s="16">
        <f t="shared" si="6"/>
        <v>1.7619047619047619</v>
      </c>
      <c r="J65" s="9">
        <v>146</v>
      </c>
      <c r="K65" s="9">
        <f>SUM(K66:K68)</f>
        <v>100</v>
      </c>
      <c r="L65" s="16">
        <f t="shared" si="2"/>
        <v>0.68493150684931503</v>
      </c>
      <c r="N65" s="9">
        <v>0</v>
      </c>
      <c r="O65" s="24">
        <f>SUM(O66:O68)</f>
        <v>0</v>
      </c>
      <c r="P65" s="16">
        <f t="shared" si="3"/>
        <v>0</v>
      </c>
      <c r="Q65" s="9">
        <v>0</v>
      </c>
      <c r="R65" s="24">
        <f>SUM(R66:R68)</f>
        <v>0</v>
      </c>
      <c r="S65" s="16">
        <f t="shared" si="4"/>
        <v>0</v>
      </c>
      <c r="U65" s="9">
        <f t="shared" ref="U65:AA65" si="15">SUM(U66:U68)</f>
        <v>18</v>
      </c>
      <c r="V65" s="9">
        <f t="shared" si="15"/>
        <v>16</v>
      </c>
      <c r="W65" s="9">
        <f t="shared" si="15"/>
        <v>9</v>
      </c>
      <c r="X65" s="9">
        <f t="shared" si="15"/>
        <v>28</v>
      </c>
      <c r="Y65" s="9">
        <f t="shared" si="15"/>
        <v>45</v>
      </c>
      <c r="Z65" s="9">
        <f t="shared" si="15"/>
        <v>19</v>
      </c>
      <c r="AA65" s="9">
        <f t="shared" si="15"/>
        <v>2</v>
      </c>
      <c r="AB65" s="9">
        <f>SUM(AB66:AB68)</f>
        <v>0</v>
      </c>
    </row>
    <row r="66" spans="1:28" x14ac:dyDescent="0.25">
      <c r="A66" s="15">
        <v>793</v>
      </c>
      <c r="B66" t="s">
        <v>59</v>
      </c>
      <c r="E66" s="8">
        <f>_xlfn.XLOOKUP("T"&amp;A66&amp;"-ALL",db!$A:$A,db!$B:$B,0,0,1)</f>
        <v>29</v>
      </c>
      <c r="H66" s="8">
        <f>_xlfn.XLOOKUP("T"&amp;$A66&amp;"-L5",db!$A:$A,db!$B:$B,0,0,1)</f>
        <v>2</v>
      </c>
      <c r="K66" s="8">
        <f>_xlfn.XLOOKUP("T"&amp;$A66&amp;"-G5",db!$A:$A,db!$B:$B,0,0,1)</f>
        <v>27</v>
      </c>
      <c r="O66" s="4">
        <f>_xlfn.XLOOKUP("IPV"&amp;$A66&amp;"-L1",db!$A:$A,db!$B:$B,0,0,1)</f>
        <v>0</v>
      </c>
      <c r="R66" s="4">
        <f>_xlfn.XLOOKUP("SPR"&amp;$A66&amp;"-E1",db!$A:$A,db!$B:$B,0,0,1)</f>
        <v>0</v>
      </c>
      <c r="U66" s="4">
        <f>_xlfn.XLOOKUP("D"&amp;$A66&amp;"-ALL-"&amp;TEXT($U$6,"yyyymmdd"),db!$A:$A,db!$B:$B,0,0,1)</f>
        <v>3</v>
      </c>
      <c r="V66" s="4">
        <f>_xlfn.XLOOKUP("D"&amp;$A66&amp;"-ALL-"&amp;TEXT($V$6,"yyyymmdd"),db!$A:$A,db!$B:$B,0,0,1)</f>
        <v>0</v>
      </c>
      <c r="W66" s="4">
        <f>_xlfn.XLOOKUP("D"&amp;$A66&amp;"-ALL-"&amp;TEXT($W$6,"yyyymmdd"),db!$A:$A,db!$B:$B,0,0,1)</f>
        <v>0</v>
      </c>
      <c r="X66" s="8">
        <f>_xlfn.XLOOKUP("D"&amp;$A66&amp;"-ALL-"&amp;TEXT($X$6,"yyyymmdd"),db!$A:$A,db!$B:$B,0,0,1)</f>
        <v>8</v>
      </c>
      <c r="Y66" s="8">
        <f>_xlfn.XLOOKUP("D"&amp;$A66&amp;"-ALL-"&amp;TEXT($Y$6,"yyyymmdd"),db!$A:$A,db!$B:$B,0,0,1)</f>
        <v>17</v>
      </c>
      <c r="Z66" s="4">
        <f>_xlfn.XLOOKUP("D"&amp;$A66&amp;"-ALL-"&amp;TEXT($Z$6,"yyyymmdd"),db!$A:$A,db!$B:$B,0,0,1)</f>
        <v>1</v>
      </c>
      <c r="AA66" s="8">
        <f>_xlfn.XLOOKUP("D"&amp;$A66&amp;"-ALL-"&amp;TEXT($AA$6,"yyyymmdd"),db!$A:$A,db!$B:$B,0,0,1)</f>
        <v>0</v>
      </c>
    </row>
    <row r="67" spans="1:28" x14ac:dyDescent="0.25">
      <c r="A67" s="15">
        <v>795</v>
      </c>
      <c r="B67" t="s">
        <v>60</v>
      </c>
      <c r="E67" s="8">
        <f>_xlfn.XLOOKUP("T"&amp;A67&amp;"-ALL",db!$A:$A,db!$B:$B,0,0,1)</f>
        <v>59</v>
      </c>
      <c r="H67" s="8">
        <f>_xlfn.XLOOKUP("T"&amp;$A67&amp;"-L5",db!$A:$A,db!$B:$B,0,0,1)</f>
        <v>24</v>
      </c>
      <c r="K67" s="8">
        <f>_xlfn.XLOOKUP("T"&amp;$A67&amp;"-G5",db!$A:$A,db!$B:$B,0,0,1)</f>
        <v>35</v>
      </c>
      <c r="O67" s="4">
        <f>_xlfn.XLOOKUP("IPV"&amp;$A67&amp;"-L1",db!$A:$A,db!$B:$B,0,0,1)</f>
        <v>0</v>
      </c>
      <c r="R67" s="4">
        <f>_xlfn.XLOOKUP("SPR"&amp;$A67&amp;"-E1",db!$A:$A,db!$B:$B,0,0,1)</f>
        <v>0</v>
      </c>
      <c r="U67" s="4">
        <f>_xlfn.XLOOKUP("D"&amp;$A67&amp;"-ALL-"&amp;TEXT($U$6,"yyyymmdd"),db!$A:$A,db!$B:$B,0,0,1)</f>
        <v>13</v>
      </c>
      <c r="V67" s="4">
        <f>_xlfn.XLOOKUP("D"&amp;$A67&amp;"-ALL-"&amp;TEXT($V$6,"yyyymmdd"),db!$A:$A,db!$B:$B,0,0,1)</f>
        <v>10</v>
      </c>
      <c r="W67" s="4">
        <f>_xlfn.XLOOKUP("D"&amp;$A67&amp;"-ALL-"&amp;TEXT($W$6,"yyyymmdd"),db!$A:$A,db!$B:$B,0,0,1)</f>
        <v>3</v>
      </c>
      <c r="X67" s="8">
        <f>_xlfn.XLOOKUP("D"&amp;$A67&amp;"-ALL-"&amp;TEXT($X$6,"yyyymmdd"),db!$A:$A,db!$B:$B,0,0,1)</f>
        <v>10</v>
      </c>
      <c r="Y67" s="8">
        <f>_xlfn.XLOOKUP("D"&amp;$A67&amp;"-ALL-"&amp;TEXT($Y$6,"yyyymmdd"),db!$A:$A,db!$B:$B,0,0,1)</f>
        <v>11</v>
      </c>
      <c r="Z67" s="4">
        <f>_xlfn.XLOOKUP("D"&amp;$A67&amp;"-ALL-"&amp;TEXT($Z$6,"yyyymmdd"),db!$A:$A,db!$B:$B,0,0,1)</f>
        <v>10</v>
      </c>
      <c r="AA67" s="8">
        <f>_xlfn.XLOOKUP("D"&amp;$A67&amp;"-ALL-"&amp;TEXT($AA$6,"yyyymmdd"),db!$A:$A,db!$B:$B,0,0,1)</f>
        <v>2</v>
      </c>
    </row>
    <row r="68" spans="1:28" x14ac:dyDescent="0.25">
      <c r="A68" s="15">
        <v>6906</v>
      </c>
      <c r="B68" t="s">
        <v>61</v>
      </c>
      <c r="E68" s="8">
        <f>_xlfn.XLOOKUP("T"&amp;A68&amp;"-ALL",db!$A:$A,db!$B:$B,0,0,1)</f>
        <v>49</v>
      </c>
      <c r="H68" s="8">
        <f>_xlfn.XLOOKUP("T"&amp;$A68&amp;"-L5",db!$A:$A,db!$B:$B,0,0,1)</f>
        <v>11</v>
      </c>
      <c r="K68" s="8">
        <f>_xlfn.XLOOKUP("T"&amp;$A68&amp;"-G5",db!$A:$A,db!$B:$B,0,0,1)</f>
        <v>38</v>
      </c>
      <c r="O68" s="4">
        <f>_xlfn.XLOOKUP("IPV"&amp;$A68&amp;"-L1",db!$A:$A,db!$B:$B,0,0,1)</f>
        <v>0</v>
      </c>
      <c r="R68" s="4">
        <f>_xlfn.XLOOKUP("SPR"&amp;$A68&amp;"-E1",db!$A:$A,db!$B:$B,0,0,1)</f>
        <v>0</v>
      </c>
      <c r="U68" s="4">
        <f>_xlfn.XLOOKUP("D"&amp;$A68&amp;"-ALL-"&amp;TEXT($U$6,"yyyymmdd"),db!$A:$A,db!$B:$B,0,0,1)</f>
        <v>2</v>
      </c>
      <c r="V68" s="4">
        <f>_xlfn.XLOOKUP("D"&amp;$A68&amp;"-ALL-"&amp;TEXT($V$6,"yyyymmdd"),db!$A:$A,db!$B:$B,0,0,1)</f>
        <v>6</v>
      </c>
      <c r="W68" s="4">
        <f>_xlfn.XLOOKUP("D"&amp;$A68&amp;"-ALL-"&amp;TEXT($W$6,"yyyymmdd"),db!$A:$A,db!$B:$B,0,0,1)</f>
        <v>6</v>
      </c>
      <c r="X68" s="8">
        <f>_xlfn.XLOOKUP("D"&amp;$A68&amp;"-ALL-"&amp;TEXT($X$6,"yyyymmdd"),db!$A:$A,db!$B:$B,0,0,1)</f>
        <v>10</v>
      </c>
      <c r="Y68" s="8">
        <f>_xlfn.XLOOKUP("D"&amp;$A68&amp;"-ALL-"&amp;TEXT($Y$6,"yyyymmdd"),db!$A:$A,db!$B:$B,0,0,1)</f>
        <v>17</v>
      </c>
      <c r="Z68" s="4">
        <f>_xlfn.XLOOKUP("D"&amp;$A68&amp;"-ALL-"&amp;TEXT($Z$6,"yyyymmdd"),db!$A:$A,db!$B:$B,0,0,1)</f>
        <v>8</v>
      </c>
      <c r="AA68" s="8">
        <f>_xlfn.XLOOKUP("D"&amp;$A68&amp;"-ALL-"&amp;TEXT($AA$6,"yyyymmdd"),db!$A:$A,db!$B:$B,0,0,1)</f>
        <v>0</v>
      </c>
    </row>
    <row r="69" spans="1:28" x14ac:dyDescent="0.25">
      <c r="A69" s="15"/>
      <c r="B69" s="2" t="s">
        <v>62</v>
      </c>
      <c r="C69" s="14"/>
      <c r="D69" s="9">
        <v>1350</v>
      </c>
      <c r="E69" s="9">
        <f>E70</f>
        <v>1073</v>
      </c>
      <c r="F69" s="16">
        <f t="shared" si="0"/>
        <v>0.79481481481481486</v>
      </c>
      <c r="G69" s="9">
        <v>307</v>
      </c>
      <c r="H69" s="9">
        <f>H70</f>
        <v>295</v>
      </c>
      <c r="I69" s="16">
        <f t="shared" si="6"/>
        <v>0.96091205211726383</v>
      </c>
      <c r="J69" s="9">
        <v>1043</v>
      </c>
      <c r="K69" s="9">
        <f>K70</f>
        <v>778</v>
      </c>
      <c r="L69" s="16">
        <f t="shared" si="2"/>
        <v>0.74592521572387349</v>
      </c>
      <c r="N69" s="9">
        <v>4</v>
      </c>
      <c r="O69" s="24">
        <f>O70</f>
        <v>11</v>
      </c>
      <c r="P69" s="16">
        <f t="shared" si="3"/>
        <v>2.75</v>
      </c>
      <c r="Q69" s="9">
        <v>13</v>
      </c>
      <c r="R69" s="24">
        <f>R70</f>
        <v>9</v>
      </c>
      <c r="S69" s="16">
        <f t="shared" si="4"/>
        <v>0.69230769230769229</v>
      </c>
      <c r="U69" s="9">
        <f t="shared" ref="U69:AA69" si="16">U70</f>
        <v>145</v>
      </c>
      <c r="V69" s="9">
        <f t="shared" si="16"/>
        <v>300</v>
      </c>
      <c r="W69" s="9">
        <f t="shared" si="16"/>
        <v>281</v>
      </c>
      <c r="X69" s="9">
        <f t="shared" si="16"/>
        <v>107</v>
      </c>
      <c r="Y69" s="9">
        <f t="shared" si="16"/>
        <v>108</v>
      </c>
      <c r="Z69" s="9">
        <f t="shared" si="16"/>
        <v>124</v>
      </c>
      <c r="AA69" s="9">
        <f t="shared" si="16"/>
        <v>8</v>
      </c>
      <c r="AB69" s="9">
        <f>AB70</f>
        <v>0</v>
      </c>
    </row>
    <row r="70" spans="1:28" x14ac:dyDescent="0.25">
      <c r="A70" s="15">
        <v>757</v>
      </c>
      <c r="B70" t="s">
        <v>63</v>
      </c>
      <c r="E70" s="8">
        <f>_xlfn.XLOOKUP("T"&amp;A70&amp;"-ALL",db!$A:$A,db!$B:$B,0,0,1)</f>
        <v>1073</v>
      </c>
      <c r="H70" s="8">
        <f>_xlfn.XLOOKUP("T"&amp;$A70&amp;"-L5",db!$A:$A,db!$B:$B,0,0,1)</f>
        <v>295</v>
      </c>
      <c r="K70" s="8">
        <f>_xlfn.XLOOKUP("T"&amp;$A70&amp;"-G5",db!$A:$A,db!$B:$B,0,0,1)</f>
        <v>778</v>
      </c>
      <c r="O70" s="4">
        <f>_xlfn.XLOOKUP("IPV"&amp;$A70&amp;"-L1",db!$A:$A,db!$B:$B,0,0,1)</f>
        <v>11</v>
      </c>
      <c r="R70" s="4">
        <f>_xlfn.XLOOKUP("SPR"&amp;$A70&amp;"-E1",db!$A:$A,db!$B:$B,0,0,1)</f>
        <v>9</v>
      </c>
      <c r="U70" s="4">
        <f>_xlfn.XLOOKUP("D"&amp;$A70&amp;"-ALL-"&amp;TEXT($U$6,"yyyymmdd"),db!$A:$A,db!$B:$B,0,0,1)</f>
        <v>145</v>
      </c>
      <c r="V70" s="4">
        <f>_xlfn.XLOOKUP("D"&amp;$A70&amp;"-ALL-"&amp;TEXT($V$6,"yyyymmdd"),db!$A:$A,db!$B:$B,0,0,1)</f>
        <v>300</v>
      </c>
      <c r="W70" s="4">
        <f>_xlfn.XLOOKUP("D"&amp;$A70&amp;"-ALL-"&amp;TEXT($W$6,"yyyymmdd"),db!$A:$A,db!$B:$B,0,0,1)</f>
        <v>281</v>
      </c>
      <c r="X70" s="8">
        <f>_xlfn.XLOOKUP("D"&amp;$A70&amp;"-ALL-"&amp;TEXT($X$6,"yyyymmdd"),db!$A:$A,db!$B:$B,0,0,1)</f>
        <v>107</v>
      </c>
      <c r="Y70" s="8">
        <f>_xlfn.XLOOKUP("D"&amp;$A70&amp;"-ALL-"&amp;TEXT($Y$6,"yyyymmdd"),db!$A:$A,db!$B:$B,0,0,1)</f>
        <v>108</v>
      </c>
      <c r="Z70" s="4">
        <f>_xlfn.XLOOKUP("D"&amp;$A70&amp;"-ALL-"&amp;TEXT($Z$6,"yyyymmdd"),db!$A:$A,db!$B:$B,0,0,1)</f>
        <v>124</v>
      </c>
      <c r="AA70" s="8">
        <f>_xlfn.XLOOKUP("D"&amp;$A70&amp;"-ALL-"&amp;TEXT($AA$6,"yyyymmdd"),db!$A:$A,db!$B:$B,0,0,1)</f>
        <v>8</v>
      </c>
    </row>
    <row r="71" spans="1:28" x14ac:dyDescent="0.25">
      <c r="A71" s="15"/>
      <c r="B71" s="2" t="s">
        <v>64</v>
      </c>
      <c r="C71" s="14"/>
      <c r="D71" s="9">
        <v>148</v>
      </c>
      <c r="E71" s="9">
        <f>SUM(E72:E75)</f>
        <v>203</v>
      </c>
      <c r="F71" s="16">
        <f t="shared" ref="F71:F82" si="17">IFERROR(E71/D71,0)</f>
        <v>1.3716216216216217</v>
      </c>
      <c r="G71" s="9">
        <v>18</v>
      </c>
      <c r="H71" s="9">
        <f>SUM(H72:H75)</f>
        <v>82</v>
      </c>
      <c r="I71" s="16">
        <f t="shared" si="6"/>
        <v>4.5555555555555554</v>
      </c>
      <c r="J71" s="9">
        <v>130</v>
      </c>
      <c r="K71" s="9">
        <f>SUM(K72:K75)</f>
        <v>121</v>
      </c>
      <c r="L71" s="16">
        <f t="shared" si="2"/>
        <v>0.93076923076923079</v>
      </c>
      <c r="N71" s="9">
        <v>0</v>
      </c>
      <c r="O71" s="24">
        <f>SUM(O72:O75)</f>
        <v>0</v>
      </c>
      <c r="P71" s="16">
        <f t="shared" si="3"/>
        <v>0</v>
      </c>
      <c r="Q71" s="9">
        <v>0</v>
      </c>
      <c r="R71" s="24">
        <f>SUM(R72:R75)</f>
        <v>0</v>
      </c>
      <c r="S71" s="16">
        <f t="shared" si="4"/>
        <v>0</v>
      </c>
      <c r="U71" s="9">
        <f t="shared" ref="U71:AA71" si="18">SUM(U72:U75)</f>
        <v>43</v>
      </c>
      <c r="V71" s="9">
        <f t="shared" si="18"/>
        <v>33</v>
      </c>
      <c r="W71" s="9">
        <f t="shared" si="18"/>
        <v>34</v>
      </c>
      <c r="X71" s="9">
        <f t="shared" si="18"/>
        <v>28</v>
      </c>
      <c r="Y71" s="9">
        <f t="shared" si="18"/>
        <v>49</v>
      </c>
      <c r="Z71" s="9">
        <f t="shared" si="18"/>
        <v>14</v>
      </c>
      <c r="AA71" s="9">
        <f t="shared" si="18"/>
        <v>2</v>
      </c>
      <c r="AB71" s="9">
        <f>SUM(AB72:AB75)</f>
        <v>0</v>
      </c>
    </row>
    <row r="72" spans="1:28" x14ac:dyDescent="0.25">
      <c r="A72" s="15">
        <v>801</v>
      </c>
      <c r="B72" t="s">
        <v>65</v>
      </c>
      <c r="E72" s="8">
        <f>_xlfn.XLOOKUP("T"&amp;A72&amp;"-ALL",db!$A:$A,db!$B:$B,0,0,1)</f>
        <v>93</v>
      </c>
      <c r="H72" s="8">
        <f>_xlfn.XLOOKUP("T"&amp;$A72&amp;"-L5",db!$A:$A,db!$B:$B,0,0,1)</f>
        <v>35</v>
      </c>
      <c r="K72" s="8">
        <f>_xlfn.XLOOKUP("T"&amp;$A72&amp;"-G5",db!$A:$A,db!$B:$B,0,0,1)</f>
        <v>58</v>
      </c>
      <c r="O72" s="4">
        <f>_xlfn.XLOOKUP("IPV"&amp;$A72&amp;"-L1",db!$A:$A,db!$B:$B,0,0,1)</f>
        <v>0</v>
      </c>
      <c r="R72" s="4">
        <f>_xlfn.XLOOKUP("SPR"&amp;$A72&amp;"-E1",db!$A:$A,db!$B:$B,0,0,1)</f>
        <v>0</v>
      </c>
      <c r="U72" s="4">
        <f>_xlfn.XLOOKUP("D"&amp;$A72&amp;"-ALL-"&amp;TEXT($U$6,"yyyymmdd"),db!$A:$A,db!$B:$B,0,0,1)</f>
        <v>34</v>
      </c>
      <c r="V72" s="4">
        <f>_xlfn.XLOOKUP("D"&amp;$A72&amp;"-ALL-"&amp;TEXT($V$6,"yyyymmdd"),db!$A:$A,db!$B:$B,0,0,1)</f>
        <v>21</v>
      </c>
      <c r="W72" s="4">
        <f>_xlfn.XLOOKUP("D"&amp;$A72&amp;"-ALL-"&amp;TEXT($W$6,"yyyymmdd"),db!$A:$A,db!$B:$B,0,0,1)</f>
        <v>19</v>
      </c>
      <c r="X72" s="8">
        <f>_xlfn.XLOOKUP("D"&amp;$A72&amp;"-ALL-"&amp;TEXT($X$6,"yyyymmdd"),db!$A:$A,db!$B:$B,0,0,1)</f>
        <v>7</v>
      </c>
      <c r="Y72" s="8">
        <f>_xlfn.XLOOKUP("D"&amp;$A72&amp;"-ALL-"&amp;TEXT($Y$6,"yyyymmdd"),db!$A:$A,db!$B:$B,0,0,1)</f>
        <v>6</v>
      </c>
      <c r="Z72" s="4">
        <f>_xlfn.XLOOKUP("D"&amp;$A72&amp;"-ALL-"&amp;TEXT($Z$6,"yyyymmdd"),db!$A:$A,db!$B:$B,0,0,1)</f>
        <v>4</v>
      </c>
      <c r="AA72" s="8">
        <f>_xlfn.XLOOKUP("D"&amp;$A72&amp;"-ALL-"&amp;TEXT($AA$6,"yyyymmdd"),db!$A:$A,db!$B:$B,0,0,1)</f>
        <v>2</v>
      </c>
    </row>
    <row r="73" spans="1:28" x14ac:dyDescent="0.25">
      <c r="A73" s="15">
        <v>9455</v>
      </c>
      <c r="B73" t="s">
        <v>66</v>
      </c>
      <c r="E73" s="8">
        <f>_xlfn.XLOOKUP("T"&amp;A73&amp;"-ALL",db!$A:$A,db!$B:$B,0,0,1)</f>
        <v>56</v>
      </c>
      <c r="H73" s="8">
        <f>_xlfn.XLOOKUP("T"&amp;$A73&amp;"-L5",db!$A:$A,db!$B:$B,0,0,1)</f>
        <v>32</v>
      </c>
      <c r="K73" s="8">
        <f>_xlfn.XLOOKUP("T"&amp;$A73&amp;"-G5",db!$A:$A,db!$B:$B,0,0,1)</f>
        <v>24</v>
      </c>
      <c r="O73" s="4">
        <f>_xlfn.XLOOKUP("IPV"&amp;$A73&amp;"-L1",db!$A:$A,db!$B:$B,0,0,1)</f>
        <v>0</v>
      </c>
      <c r="R73" s="4">
        <f>_xlfn.XLOOKUP("SPR"&amp;$A73&amp;"-E1",db!$A:$A,db!$B:$B,0,0,1)</f>
        <v>0</v>
      </c>
      <c r="U73" s="4">
        <f>_xlfn.XLOOKUP("D"&amp;$A73&amp;"-ALL-"&amp;TEXT($U$6,"yyyymmdd"),db!$A:$A,db!$B:$B,0,0,1)</f>
        <v>3</v>
      </c>
      <c r="V73" s="4">
        <f>_xlfn.XLOOKUP("D"&amp;$A73&amp;"-ALL-"&amp;TEXT($V$6,"yyyymmdd"),db!$A:$A,db!$B:$B,0,0,1)</f>
        <v>4</v>
      </c>
      <c r="W73" s="4">
        <f>_xlfn.XLOOKUP("D"&amp;$A73&amp;"-ALL-"&amp;TEXT($W$6,"yyyymmdd"),db!$A:$A,db!$B:$B,0,0,1)</f>
        <v>4</v>
      </c>
      <c r="X73" s="8">
        <f>_xlfn.XLOOKUP("D"&amp;$A73&amp;"-ALL-"&amp;TEXT($X$6,"yyyymmdd"),db!$A:$A,db!$B:$B,0,0,1)</f>
        <v>13</v>
      </c>
      <c r="Y73" s="8">
        <f>_xlfn.XLOOKUP("D"&amp;$A73&amp;"-ALL-"&amp;TEXT($Y$6,"yyyymmdd"),db!$A:$A,db!$B:$B,0,0,1)</f>
        <v>32</v>
      </c>
      <c r="Z73" s="4">
        <f>_xlfn.XLOOKUP("D"&amp;$A73&amp;"-ALL-"&amp;TEXT($Z$6,"yyyymmdd"),db!$A:$A,db!$B:$B,0,0,1)</f>
        <v>0</v>
      </c>
      <c r="AA73" s="8">
        <f>_xlfn.XLOOKUP("D"&amp;$A73&amp;"-ALL-"&amp;TEXT($AA$6,"yyyymmdd"),db!$A:$A,db!$B:$B,0,0,1)</f>
        <v>0</v>
      </c>
    </row>
    <row r="74" spans="1:28" x14ac:dyDescent="0.25">
      <c r="A74" s="15">
        <v>9459</v>
      </c>
      <c r="B74" t="s">
        <v>67</v>
      </c>
      <c r="E74" s="8">
        <f>_xlfn.XLOOKUP("T"&amp;A74&amp;"-ALL",db!$A:$A,db!$B:$B,0,0,1)</f>
        <v>29</v>
      </c>
      <c r="H74" s="8">
        <f>_xlfn.XLOOKUP("T"&amp;$A74&amp;"-L5",db!$A:$A,db!$B:$B,0,0,1)</f>
        <v>6</v>
      </c>
      <c r="K74" s="8">
        <f>_xlfn.XLOOKUP("T"&amp;$A74&amp;"-G5",db!$A:$A,db!$B:$B,0,0,1)</f>
        <v>23</v>
      </c>
      <c r="O74" s="4">
        <f>_xlfn.XLOOKUP("IPV"&amp;$A74&amp;"-L1",db!$A:$A,db!$B:$B,0,0,1)</f>
        <v>0</v>
      </c>
      <c r="R74" s="4">
        <f>_xlfn.XLOOKUP("SPR"&amp;$A74&amp;"-E1",db!$A:$A,db!$B:$B,0,0,1)</f>
        <v>0</v>
      </c>
      <c r="U74" s="4">
        <f>_xlfn.XLOOKUP("D"&amp;$A74&amp;"-ALL-"&amp;TEXT($U$6,"yyyymmdd"),db!$A:$A,db!$B:$B,0,0,1)</f>
        <v>4</v>
      </c>
      <c r="V74" s="4">
        <f>_xlfn.XLOOKUP("D"&amp;$A74&amp;"-ALL-"&amp;TEXT($V$6,"yyyymmdd"),db!$A:$A,db!$B:$B,0,0,1)</f>
        <v>5</v>
      </c>
      <c r="W74" s="4">
        <f>_xlfn.XLOOKUP("D"&amp;$A74&amp;"-ALL-"&amp;TEXT($W$6,"yyyymmdd"),db!$A:$A,db!$B:$B,0,0,1)</f>
        <v>3</v>
      </c>
      <c r="X74" s="8">
        <f>_xlfn.XLOOKUP("D"&amp;$A74&amp;"-ALL-"&amp;TEXT($X$6,"yyyymmdd"),db!$A:$A,db!$B:$B,0,0,1)</f>
        <v>6</v>
      </c>
      <c r="Y74" s="8">
        <f>_xlfn.XLOOKUP("D"&amp;$A74&amp;"-ALL-"&amp;TEXT($Y$6,"yyyymmdd"),db!$A:$A,db!$B:$B,0,0,1)</f>
        <v>5</v>
      </c>
      <c r="Z74" s="4">
        <f>_xlfn.XLOOKUP("D"&amp;$A74&amp;"-ALL-"&amp;TEXT($Z$6,"yyyymmdd"),db!$A:$A,db!$B:$B,0,0,1)</f>
        <v>6</v>
      </c>
      <c r="AA74" s="8">
        <f>_xlfn.XLOOKUP("D"&amp;$A74&amp;"-ALL-"&amp;TEXT($AA$6,"yyyymmdd"),db!$A:$A,db!$B:$B,0,0,1)</f>
        <v>0</v>
      </c>
    </row>
    <row r="75" spans="1:28" x14ac:dyDescent="0.25">
      <c r="A75" s="15">
        <v>19091</v>
      </c>
      <c r="B75" t="s">
        <v>68</v>
      </c>
      <c r="E75" s="8">
        <f>_xlfn.XLOOKUP("T"&amp;A75&amp;"-ALL",db!$A:$A,db!$B:$B,0,0,1)</f>
        <v>25</v>
      </c>
      <c r="H75" s="8">
        <f>_xlfn.XLOOKUP("T"&amp;$A75&amp;"-L5",db!$A:$A,db!$B:$B,0,0,1)</f>
        <v>9</v>
      </c>
      <c r="K75" s="8">
        <f>_xlfn.XLOOKUP("T"&amp;$A75&amp;"-G5",db!$A:$A,db!$B:$B,0,0,1)</f>
        <v>16</v>
      </c>
      <c r="O75" s="4">
        <f>_xlfn.XLOOKUP("IPV"&amp;$A75&amp;"-L1",db!$A:$A,db!$B:$B,0,0,1)</f>
        <v>0</v>
      </c>
      <c r="R75" s="4">
        <f>_xlfn.XLOOKUP("SPR"&amp;$A75&amp;"-E1",db!$A:$A,db!$B:$B,0,0,1)</f>
        <v>0</v>
      </c>
      <c r="U75" s="4">
        <f>_xlfn.XLOOKUP("D"&amp;$A75&amp;"-ALL-"&amp;TEXT($U$6,"yyyymmdd"),db!$A:$A,db!$B:$B,0,0,1)</f>
        <v>2</v>
      </c>
      <c r="V75" s="4">
        <f>_xlfn.XLOOKUP("D"&amp;$A75&amp;"-ALL-"&amp;TEXT($V$6,"yyyymmdd"),db!$A:$A,db!$B:$B,0,0,1)</f>
        <v>3</v>
      </c>
      <c r="W75" s="4">
        <f>_xlfn.XLOOKUP("D"&amp;$A75&amp;"-ALL-"&amp;TEXT($W$6,"yyyymmdd"),db!$A:$A,db!$B:$B,0,0,1)</f>
        <v>8</v>
      </c>
      <c r="X75" s="8">
        <f>_xlfn.XLOOKUP("D"&amp;$A75&amp;"-ALL-"&amp;TEXT($X$6,"yyyymmdd"),db!$A:$A,db!$B:$B,0,0,1)</f>
        <v>2</v>
      </c>
      <c r="Y75" s="8">
        <f>_xlfn.XLOOKUP("D"&amp;$A75&amp;"-ALL-"&amp;TEXT($Y$6,"yyyymmdd"),db!$A:$A,db!$B:$B,0,0,1)</f>
        <v>6</v>
      </c>
      <c r="Z75" s="4">
        <f>_xlfn.XLOOKUP("D"&amp;$A75&amp;"-ALL-"&amp;TEXT($Z$6,"yyyymmdd"),db!$A:$A,db!$B:$B,0,0,1)</f>
        <v>4</v>
      </c>
      <c r="AA75" s="8">
        <f>_xlfn.XLOOKUP("D"&amp;$A75&amp;"-ALL-"&amp;TEXT($AA$6,"yyyymmdd"),db!$A:$A,db!$B:$B,0,0,1)</f>
        <v>0</v>
      </c>
    </row>
    <row r="76" spans="1:28" x14ac:dyDescent="0.25">
      <c r="A76" s="15"/>
      <c r="B76" s="2" t="s">
        <v>69</v>
      </c>
      <c r="C76" s="14"/>
      <c r="D76" s="9">
        <v>287</v>
      </c>
      <c r="E76" s="9">
        <f>SUM(E77:E81)</f>
        <v>242</v>
      </c>
      <c r="F76" s="16">
        <f t="shared" si="17"/>
        <v>0.84320557491289194</v>
      </c>
      <c r="G76" s="9">
        <v>87</v>
      </c>
      <c r="H76" s="9">
        <f>SUM(H77:H81)</f>
        <v>102</v>
      </c>
      <c r="I76" s="16">
        <f t="shared" ref="I76:I82" si="19">IFERROR(H76/G76,0)</f>
        <v>1.1724137931034482</v>
      </c>
      <c r="J76" s="9">
        <v>200</v>
      </c>
      <c r="K76" s="9">
        <f>SUM(K77:K81)</f>
        <v>140</v>
      </c>
      <c r="L76" s="16">
        <f t="shared" ref="L76:L82" si="20">IFERROR(K76/J76,0)</f>
        <v>0.7</v>
      </c>
      <c r="N76" s="9">
        <v>3</v>
      </c>
      <c r="O76" s="24">
        <f>SUM(O77:O81)</f>
        <v>1</v>
      </c>
      <c r="P76" s="16">
        <f t="shared" ref="P76:P82" si="21">IFERROR(O76/N76,0)</f>
        <v>0.33333333333333331</v>
      </c>
      <c r="Q76" s="9">
        <v>2</v>
      </c>
      <c r="R76" s="24">
        <f>SUM(R77:R81)</f>
        <v>4</v>
      </c>
      <c r="S76" s="16">
        <f t="shared" ref="S76:S82" si="22">IFERROR(R76/Q76,0)</f>
        <v>2</v>
      </c>
      <c r="U76" s="9">
        <f t="shared" ref="U76:AA76" si="23">SUM(U77:U81)</f>
        <v>55</v>
      </c>
      <c r="V76" s="9">
        <f t="shared" si="23"/>
        <v>17</v>
      </c>
      <c r="W76" s="9">
        <f t="shared" si="23"/>
        <v>59</v>
      </c>
      <c r="X76" s="9">
        <f t="shared" si="23"/>
        <v>50</v>
      </c>
      <c r="Y76" s="9">
        <f t="shared" si="23"/>
        <v>41</v>
      </c>
      <c r="Z76" s="9">
        <f t="shared" si="23"/>
        <v>20</v>
      </c>
      <c r="AA76" s="9">
        <f t="shared" si="23"/>
        <v>0</v>
      </c>
      <c r="AB76" s="9">
        <f>SUM(AB77:AB81)</f>
        <v>0</v>
      </c>
    </row>
    <row r="77" spans="1:28" x14ac:dyDescent="0.25">
      <c r="A77" s="15">
        <v>777</v>
      </c>
      <c r="B77" t="s">
        <v>70</v>
      </c>
      <c r="E77" s="8">
        <f>_xlfn.XLOOKUP("T"&amp;A77&amp;"-ALL",db!$A:$A,db!$B:$B,0,0,1)</f>
        <v>103</v>
      </c>
      <c r="H77" s="8">
        <f>_xlfn.XLOOKUP("T"&amp;$A77&amp;"-L5",db!$A:$A,db!$B:$B,0,0,1)</f>
        <v>55</v>
      </c>
      <c r="K77" s="8">
        <f>_xlfn.XLOOKUP("T"&amp;$A77&amp;"-G5",db!$A:$A,db!$B:$B,0,0,1)</f>
        <v>48</v>
      </c>
      <c r="O77" s="4">
        <f>_xlfn.XLOOKUP("IPV"&amp;$A77&amp;"-L1",db!$A:$A,db!$B:$B,0,0,1)</f>
        <v>0</v>
      </c>
      <c r="R77" s="4">
        <f>_xlfn.XLOOKUP("SPR"&amp;$A77&amp;"-E1",db!$A:$A,db!$B:$B,0,0,1)</f>
        <v>4</v>
      </c>
      <c r="U77" s="4">
        <f>_xlfn.XLOOKUP("D"&amp;$A77&amp;"-ALL-"&amp;TEXT($U$6,"yyyymmdd"),db!$A:$A,db!$B:$B,0,0,1)</f>
        <v>33</v>
      </c>
      <c r="V77" s="4">
        <f>_xlfn.XLOOKUP("D"&amp;$A77&amp;"-ALL-"&amp;TEXT($V$6,"yyyymmdd"),db!$A:$A,db!$B:$B,0,0,1)</f>
        <v>8</v>
      </c>
      <c r="W77" s="4">
        <f>_xlfn.XLOOKUP("D"&amp;$A77&amp;"-ALL-"&amp;TEXT($W$6,"yyyymmdd"),db!$A:$A,db!$B:$B,0,0,1)</f>
        <v>27</v>
      </c>
      <c r="X77" s="8">
        <f>_xlfn.XLOOKUP("D"&amp;$A77&amp;"-ALL-"&amp;TEXT($X$6,"yyyymmdd"),db!$A:$A,db!$B:$B,0,0,1)</f>
        <v>28</v>
      </c>
      <c r="Y77" s="8">
        <f>_xlfn.XLOOKUP("D"&amp;$A77&amp;"-ALL-"&amp;TEXT($Y$6,"yyyymmdd"),db!$A:$A,db!$B:$B,0,0,1)</f>
        <v>7</v>
      </c>
      <c r="Z77" s="4">
        <f>_xlfn.XLOOKUP("D"&amp;$A77&amp;"-ALL-"&amp;TEXT($Z$6,"yyyymmdd"),db!$A:$A,db!$B:$B,0,0,1)</f>
        <v>0</v>
      </c>
      <c r="AA77" s="8">
        <f>_xlfn.XLOOKUP("D"&amp;$A77&amp;"-ALL-"&amp;TEXT($AA$6,"yyyymmdd"),db!$A:$A,db!$B:$B,0,0,1)</f>
        <v>0</v>
      </c>
    </row>
    <row r="78" spans="1:28" x14ac:dyDescent="0.25">
      <c r="A78" s="15">
        <v>7268</v>
      </c>
      <c r="B78" t="s">
        <v>71</v>
      </c>
      <c r="E78" s="8">
        <f>_xlfn.XLOOKUP("T"&amp;A78&amp;"-ALL",db!$A:$A,db!$B:$B,0,0,1)</f>
        <v>38</v>
      </c>
      <c r="H78" s="8">
        <f>_xlfn.XLOOKUP("T"&amp;$A78&amp;"-L5",db!$A:$A,db!$B:$B,0,0,1)</f>
        <v>12</v>
      </c>
      <c r="K78" s="8">
        <f>_xlfn.XLOOKUP("T"&amp;$A78&amp;"-G5",db!$A:$A,db!$B:$B,0,0,1)</f>
        <v>26</v>
      </c>
      <c r="O78" s="4">
        <f>_xlfn.XLOOKUP("IPV"&amp;$A78&amp;"-L1",db!$A:$A,db!$B:$B,0,0,1)</f>
        <v>0</v>
      </c>
      <c r="R78" s="4">
        <f>_xlfn.XLOOKUP("SPR"&amp;$A78&amp;"-E1",db!$A:$A,db!$B:$B,0,0,1)</f>
        <v>0</v>
      </c>
      <c r="U78" s="4">
        <f>_xlfn.XLOOKUP("D"&amp;$A78&amp;"-ALL-"&amp;TEXT($U$6,"yyyymmdd"),db!$A:$A,db!$B:$B,0,0,1)</f>
        <v>0</v>
      </c>
      <c r="V78" s="4">
        <f>_xlfn.XLOOKUP("D"&amp;$A78&amp;"-ALL-"&amp;TEXT($V$6,"yyyymmdd"),db!$A:$A,db!$B:$B,0,0,1)</f>
        <v>0</v>
      </c>
      <c r="W78" s="4">
        <f>_xlfn.XLOOKUP("D"&amp;$A78&amp;"-ALL-"&amp;TEXT($W$6,"yyyymmdd"),db!$A:$A,db!$B:$B,0,0,1)</f>
        <v>5</v>
      </c>
      <c r="X78" s="8">
        <f>_xlfn.XLOOKUP("D"&amp;$A78&amp;"-ALL-"&amp;TEXT($X$6,"yyyymmdd"),db!$A:$A,db!$B:$B,0,0,1)</f>
        <v>7</v>
      </c>
      <c r="Y78" s="8">
        <f>_xlfn.XLOOKUP("D"&amp;$A78&amp;"-ALL-"&amp;TEXT($Y$6,"yyyymmdd"),db!$A:$A,db!$B:$B,0,0,1)</f>
        <v>17</v>
      </c>
      <c r="Z78" s="4">
        <f>_xlfn.XLOOKUP("D"&amp;$A78&amp;"-ALL-"&amp;TEXT($Z$6,"yyyymmdd"),db!$A:$A,db!$B:$B,0,0,1)</f>
        <v>9</v>
      </c>
      <c r="AA78" s="8">
        <f>_xlfn.XLOOKUP("D"&amp;$A78&amp;"-ALL-"&amp;TEXT($AA$6,"yyyymmdd"),db!$A:$A,db!$B:$B,0,0,1)</f>
        <v>0</v>
      </c>
    </row>
    <row r="79" spans="1:28" x14ac:dyDescent="0.25">
      <c r="A79" s="15">
        <v>9453</v>
      </c>
      <c r="B79" t="s">
        <v>72</v>
      </c>
      <c r="E79" s="8">
        <f>_xlfn.XLOOKUP("T"&amp;A79&amp;"-ALL",db!$A:$A,db!$B:$B,0,0,1)</f>
        <v>51</v>
      </c>
      <c r="H79" s="8">
        <f>_xlfn.XLOOKUP("T"&amp;$A79&amp;"-L5",db!$A:$A,db!$B:$B,0,0,1)</f>
        <v>11</v>
      </c>
      <c r="K79" s="8">
        <f>_xlfn.XLOOKUP("T"&amp;$A79&amp;"-G5",db!$A:$A,db!$B:$B,0,0,1)</f>
        <v>40</v>
      </c>
      <c r="O79" s="4">
        <f>_xlfn.XLOOKUP("IPV"&amp;$A79&amp;"-L1",db!$A:$A,db!$B:$B,0,0,1)</f>
        <v>0</v>
      </c>
      <c r="R79" s="4">
        <f>_xlfn.XLOOKUP("SPR"&amp;$A79&amp;"-E1",db!$A:$A,db!$B:$B,0,0,1)</f>
        <v>0</v>
      </c>
      <c r="U79" s="4">
        <f>_xlfn.XLOOKUP("D"&amp;$A79&amp;"-ALL-"&amp;TEXT($U$6,"yyyymmdd"),db!$A:$A,db!$B:$B,0,0,1)</f>
        <v>8</v>
      </c>
      <c r="V79" s="4">
        <f>_xlfn.XLOOKUP("D"&amp;$A79&amp;"-ALL-"&amp;TEXT($V$6,"yyyymmdd"),db!$A:$A,db!$B:$B,0,0,1)</f>
        <v>0</v>
      </c>
      <c r="W79" s="4">
        <f>_xlfn.XLOOKUP("D"&amp;$A79&amp;"-ALL-"&amp;TEXT($W$6,"yyyymmdd"),db!$A:$A,db!$B:$B,0,0,1)</f>
        <v>17</v>
      </c>
      <c r="X79" s="8">
        <f>_xlfn.XLOOKUP("D"&amp;$A79&amp;"-ALL-"&amp;TEXT($X$6,"yyyymmdd"),db!$A:$A,db!$B:$B,0,0,1)</f>
        <v>13</v>
      </c>
      <c r="Y79" s="8">
        <f>_xlfn.XLOOKUP("D"&amp;$A79&amp;"-ALL-"&amp;TEXT($Y$6,"yyyymmdd"),db!$A:$A,db!$B:$B,0,0,1)</f>
        <v>2</v>
      </c>
      <c r="Z79" s="4">
        <f>_xlfn.XLOOKUP("D"&amp;$A79&amp;"-ALL-"&amp;TEXT($Z$6,"yyyymmdd"),db!$A:$A,db!$B:$B,0,0,1)</f>
        <v>11</v>
      </c>
      <c r="AA79" s="8">
        <f>_xlfn.XLOOKUP("D"&amp;$A79&amp;"-ALL-"&amp;TEXT($AA$6,"yyyymmdd"),db!$A:$A,db!$B:$B,0,0,1)</f>
        <v>0</v>
      </c>
    </row>
    <row r="80" spans="1:28" x14ac:dyDescent="0.25">
      <c r="A80" s="15">
        <v>23740</v>
      </c>
      <c r="B80" t="s">
        <v>73</v>
      </c>
      <c r="E80" s="8">
        <f>_xlfn.XLOOKUP("T"&amp;A80&amp;"-ALL",db!$A:$A,db!$B:$B,0,0,1)</f>
        <v>43</v>
      </c>
      <c r="H80" s="8">
        <f>_xlfn.XLOOKUP("T"&amp;$A80&amp;"-L5",db!$A:$A,db!$B:$B,0,0,1)</f>
        <v>17</v>
      </c>
      <c r="K80" s="8">
        <f>_xlfn.XLOOKUP("T"&amp;$A80&amp;"-G5",db!$A:$A,db!$B:$B,0,0,1)</f>
        <v>26</v>
      </c>
      <c r="O80" s="4">
        <f>_xlfn.XLOOKUP("IPV"&amp;$A80&amp;"-L1",db!$A:$A,db!$B:$B,0,0,1)</f>
        <v>1</v>
      </c>
      <c r="R80" s="4">
        <f>_xlfn.XLOOKUP("SPR"&amp;$A80&amp;"-E1",db!$A:$A,db!$B:$B,0,0,1)</f>
        <v>0</v>
      </c>
      <c r="U80" s="4">
        <f>_xlfn.XLOOKUP("D"&amp;$A80&amp;"-ALL-"&amp;TEXT($U$6,"yyyymmdd"),db!$A:$A,db!$B:$B,0,0,1)</f>
        <v>7</v>
      </c>
      <c r="V80" s="4">
        <f>_xlfn.XLOOKUP("D"&amp;$A80&amp;"-ALL-"&amp;TEXT($V$6,"yyyymmdd"),db!$A:$A,db!$B:$B,0,0,1)</f>
        <v>9</v>
      </c>
      <c r="W80" s="4">
        <f>_xlfn.XLOOKUP("D"&amp;$A80&amp;"-ALL-"&amp;TEXT($W$6,"yyyymmdd"),db!$A:$A,db!$B:$B,0,0,1)</f>
        <v>10</v>
      </c>
      <c r="X80" s="8">
        <f>_xlfn.XLOOKUP("D"&amp;$A80&amp;"-ALL-"&amp;TEXT($X$6,"yyyymmdd"),db!$A:$A,db!$B:$B,0,0,1)</f>
        <v>2</v>
      </c>
      <c r="Y80" s="8">
        <f>_xlfn.XLOOKUP("D"&amp;$A80&amp;"-ALL-"&amp;TEXT($Y$6,"yyyymmdd"),db!$A:$A,db!$B:$B,0,0,1)</f>
        <v>15</v>
      </c>
      <c r="Z80" s="4">
        <f>_xlfn.XLOOKUP("D"&amp;$A80&amp;"-ALL-"&amp;TEXT($Z$6,"yyyymmdd"),db!$A:$A,db!$B:$B,0,0,1)</f>
        <v>0</v>
      </c>
      <c r="AA80" s="8">
        <f>_xlfn.XLOOKUP("D"&amp;$A80&amp;"-ALL-"&amp;TEXT($AA$6,"yyyymmdd"),db!$A:$A,db!$B:$B,0,0,1)</f>
        <v>0</v>
      </c>
    </row>
    <row r="81" spans="1:28" x14ac:dyDescent="0.25">
      <c r="A81" s="15">
        <v>23747</v>
      </c>
      <c r="B81" t="s">
        <v>74</v>
      </c>
      <c r="E81" s="8">
        <f>_xlfn.XLOOKUP("T"&amp;A81&amp;"-ALL",db!$A:$A,db!$B:$B,0,0,1)</f>
        <v>7</v>
      </c>
      <c r="H81" s="8">
        <f>_xlfn.XLOOKUP("T"&amp;$A81&amp;"-L5",db!$A:$A,db!$B:$B,0,0,1)</f>
        <v>7</v>
      </c>
      <c r="K81" s="8">
        <f>_xlfn.XLOOKUP("T"&amp;$A81&amp;"-G5",db!$A:$A,db!$B:$B,0,0,1)</f>
        <v>0</v>
      </c>
      <c r="O81" s="4">
        <f>_xlfn.XLOOKUP("IPV"&amp;$A81&amp;"-L1",db!$A:$A,db!$B:$B,0,0,1)</f>
        <v>0</v>
      </c>
      <c r="R81" s="4">
        <f>_xlfn.XLOOKUP("SPR"&amp;$A81&amp;"-E1",db!$A:$A,db!$B:$B,0,0,1)</f>
        <v>0</v>
      </c>
      <c r="U81" s="4">
        <f>_xlfn.XLOOKUP("D"&amp;$A81&amp;"-ALL-"&amp;TEXT($U$6,"yyyymmdd"),db!$A:$A,db!$B:$B,0,0,1)</f>
        <v>7</v>
      </c>
      <c r="V81" s="4">
        <f>_xlfn.XLOOKUP("D"&amp;$A81&amp;"-ALL-"&amp;TEXT($V$6,"yyyymmdd"),db!$A:$A,db!$B:$B,0,0,1)</f>
        <v>0</v>
      </c>
      <c r="W81" s="4">
        <f>_xlfn.XLOOKUP("D"&amp;$A81&amp;"-ALL-"&amp;TEXT($W$6,"yyyymmdd"),db!$A:$A,db!$B:$B,0,0,1)</f>
        <v>0</v>
      </c>
      <c r="X81" s="8">
        <f>_xlfn.XLOOKUP("D"&amp;$A81&amp;"-ALL-"&amp;TEXT($X$6,"yyyymmdd"),db!$A:$A,db!$B:$B,0,0,1)</f>
        <v>0</v>
      </c>
      <c r="Y81" s="8">
        <f>_xlfn.XLOOKUP("D"&amp;$A81&amp;"-ALL-"&amp;TEXT($Y$6,"yyyymmdd"),db!$A:$A,db!$B:$B,0,0,1)</f>
        <v>0</v>
      </c>
      <c r="Z81" s="4">
        <f>_xlfn.XLOOKUP("D"&amp;$A81&amp;"-ALL-"&amp;TEXT($Z$6,"yyyymmdd"),db!$A:$A,db!$B:$B,0,0,1)</f>
        <v>0</v>
      </c>
      <c r="AA81" s="8">
        <f>_xlfn.XLOOKUP("D"&amp;$A81&amp;"-ALL-"&amp;TEXT($AA$6,"yyyymmdd"),db!$A:$A,db!$B:$B,0,0,1)</f>
        <v>0</v>
      </c>
    </row>
    <row r="82" spans="1:28" ht="15.75" x14ac:dyDescent="0.25">
      <c r="B82" s="1" t="s">
        <v>0</v>
      </c>
      <c r="C82" s="13"/>
      <c r="D82" s="6">
        <f>D76+D71+D69+D65+D52+D48+D45+D41+D36+D27+D21+D13+D8</f>
        <v>10447</v>
      </c>
      <c r="E82" s="6">
        <f>E76+E71+E69+E65+E52+E48+E45+E41+E36+E27+E21+E13+E8</f>
        <v>10266</v>
      </c>
      <c r="F82" s="16">
        <f t="shared" si="17"/>
        <v>0.98267445199578829</v>
      </c>
      <c r="G82" s="6">
        <f>G8+G13+G21+G27+G36+G41+G45+G48+G52+G65+G69+G71+G76</f>
        <v>3193</v>
      </c>
      <c r="H82" s="6">
        <f t="shared" ref="H82:AB82" si="24">H8+H13+H21+H27+H36+H41+H45+H48+H52+H65+H69+H71+H76</f>
        <v>3259</v>
      </c>
      <c r="I82" s="16">
        <f t="shared" si="19"/>
        <v>1.0206702160977137</v>
      </c>
      <c r="J82" s="6">
        <f t="shared" si="24"/>
        <v>7254</v>
      </c>
      <c r="K82" s="6">
        <f t="shared" si="24"/>
        <v>7007</v>
      </c>
      <c r="L82" s="16">
        <f t="shared" si="20"/>
        <v>0.96594982078853042</v>
      </c>
      <c r="N82" s="6">
        <f t="shared" si="24"/>
        <v>101</v>
      </c>
      <c r="O82" s="6">
        <f t="shared" si="24"/>
        <v>62</v>
      </c>
      <c r="P82" s="16">
        <f t="shared" si="21"/>
        <v>0.61386138613861385</v>
      </c>
      <c r="Q82" s="6">
        <f t="shared" si="24"/>
        <v>95</v>
      </c>
      <c r="R82" s="6">
        <f t="shared" si="24"/>
        <v>91</v>
      </c>
      <c r="S82" s="16">
        <f t="shared" si="22"/>
        <v>0.95789473684210524</v>
      </c>
      <c r="U82" s="6">
        <f t="shared" si="24"/>
        <v>1875</v>
      </c>
      <c r="V82" s="6">
        <f t="shared" si="24"/>
        <v>2102</v>
      </c>
      <c r="W82" s="6">
        <f t="shared" si="24"/>
        <v>2021</v>
      </c>
      <c r="X82" s="6">
        <f t="shared" si="24"/>
        <v>1829</v>
      </c>
      <c r="Y82" s="6">
        <f t="shared" si="24"/>
        <v>1429</v>
      </c>
      <c r="Z82" s="6">
        <f t="shared" si="24"/>
        <v>920</v>
      </c>
      <c r="AA82" s="6">
        <f t="shared" si="24"/>
        <v>90</v>
      </c>
      <c r="AB82" s="6">
        <f t="shared" si="24"/>
        <v>0</v>
      </c>
    </row>
  </sheetData>
  <mergeCells count="7">
    <mergeCell ref="N4:S4"/>
    <mergeCell ref="D5:F5"/>
    <mergeCell ref="G5:I5"/>
    <mergeCell ref="U5:AB5"/>
    <mergeCell ref="J5:L5"/>
    <mergeCell ref="N5:P5"/>
    <mergeCell ref="Q5:S5"/>
  </mergeCells>
  <conditionalFormatting sqref="F7:F8 F13 F21 F27 F36 F41 F45 F48 F52 F65 F69 F71 F76 F82">
    <cfRule type="cellIs" dxfId="10" priority="11" operator="lessThan">
      <formula>1</formula>
    </cfRule>
    <cfRule type="cellIs" dxfId="9" priority="12" operator="greaterThanOrEqual">
      <formula>1</formula>
    </cfRule>
  </conditionalFormatting>
  <conditionalFormatting sqref="I7:I8 I13 I21 I27 I36 I41 I45 I48 I52 I65 I69 I71 I76 I82">
    <cfRule type="cellIs" dxfId="8" priority="9" operator="lessThan">
      <formula>1</formula>
    </cfRule>
    <cfRule type="cellIs" dxfId="7" priority="10" operator="greaterThanOrEqual">
      <formula>1</formula>
    </cfRule>
  </conditionalFormatting>
  <conditionalFormatting sqref="L7:L8 L13 L21 L27 L36 L41 L45 L48 L52 L65 L69 L71 L76 L82">
    <cfRule type="cellIs" dxfId="6" priority="5" operator="lessThan">
      <formula>1</formula>
    </cfRule>
    <cfRule type="cellIs" dxfId="5" priority="6" operator="greaterThanOrEqual">
      <formula>1</formula>
    </cfRule>
  </conditionalFormatting>
  <conditionalFormatting sqref="P7:P8 P13 P21 P27 P36 P41 P45 P48 P52 P65 P69 P71 P76 P82">
    <cfRule type="cellIs" dxfId="4" priority="3" operator="lessThan">
      <formula>1</formula>
    </cfRule>
    <cfRule type="cellIs" dxfId="3" priority="4" operator="greaterThanOrEqual">
      <formula>1</formula>
    </cfRule>
  </conditionalFormatting>
  <conditionalFormatting sqref="S7:S8 S13 S21 S27 S36 S41 S45 S48 S52 S65 S69 S71 S76 S82">
    <cfRule type="cellIs" dxfId="2" priority="1" operator="lessThan">
      <formula>1</formula>
    </cfRule>
    <cfRule type="cellIs" dxfId="1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23C-ACA9-4E19-87C7-A217E79883CA}">
  <dimension ref="A1:E554"/>
  <sheetViews>
    <sheetView topLeftCell="A208" workbookViewId="0">
      <selection activeCell="A213" sqref="A213"/>
    </sheetView>
  </sheetViews>
  <sheetFormatPr baseColWidth="10" defaultRowHeight="15" x14ac:dyDescent="0.25"/>
  <cols>
    <col min="1" max="1" width="19.85546875" bestFit="1" customWidth="1"/>
    <col min="2" max="2" width="7.42578125" bestFit="1" customWidth="1"/>
  </cols>
  <sheetData>
    <row r="1" spans="1:2" x14ac:dyDescent="0.25">
      <c r="A1" t="s">
        <v>87</v>
      </c>
      <c r="B1" t="s">
        <v>88</v>
      </c>
    </row>
    <row r="2" spans="1:2" x14ac:dyDescent="0.25">
      <c r="A2" s="7" t="s">
        <v>97</v>
      </c>
      <c r="B2">
        <v>1584</v>
      </c>
    </row>
    <row r="3" spans="1:2" x14ac:dyDescent="0.25">
      <c r="A3" s="7" t="s">
        <v>181</v>
      </c>
      <c r="B3">
        <v>47</v>
      </c>
    </row>
    <row r="4" spans="1:2" x14ac:dyDescent="0.25">
      <c r="A4" s="7" t="s">
        <v>114</v>
      </c>
      <c r="B4">
        <v>138</v>
      </c>
    </row>
    <row r="5" spans="1:2" x14ac:dyDescent="0.25">
      <c r="A5" s="7" t="s">
        <v>174</v>
      </c>
      <c r="B5">
        <v>92</v>
      </c>
    </row>
    <row r="6" spans="1:2" x14ac:dyDescent="0.25">
      <c r="A6" s="7" t="s">
        <v>106</v>
      </c>
      <c r="B6">
        <v>65</v>
      </c>
    </row>
    <row r="7" spans="1:2" x14ac:dyDescent="0.25">
      <c r="A7" s="7" t="s">
        <v>178</v>
      </c>
      <c r="B7">
        <v>44</v>
      </c>
    </row>
    <row r="8" spans="1:2" x14ac:dyDescent="0.25">
      <c r="A8" s="7" t="s">
        <v>361</v>
      </c>
      <c r="B8">
        <v>43</v>
      </c>
    </row>
    <row r="9" spans="1:2" x14ac:dyDescent="0.25">
      <c r="A9" s="7" t="s">
        <v>109</v>
      </c>
      <c r="B9">
        <v>305</v>
      </c>
    </row>
    <row r="10" spans="1:2" x14ac:dyDescent="0.25">
      <c r="A10" s="7" t="s">
        <v>104</v>
      </c>
      <c r="B10">
        <v>164</v>
      </c>
    </row>
    <row r="11" spans="1:2" x14ac:dyDescent="0.25">
      <c r="A11" s="7" t="s">
        <v>176</v>
      </c>
      <c r="B11">
        <v>69</v>
      </c>
    </row>
    <row r="12" spans="1:2" x14ac:dyDescent="0.25">
      <c r="A12" s="7" t="s">
        <v>177</v>
      </c>
      <c r="B12">
        <v>43</v>
      </c>
    </row>
    <row r="13" spans="1:2" x14ac:dyDescent="0.25">
      <c r="A13" s="7" t="s">
        <v>102</v>
      </c>
      <c r="B13">
        <v>164</v>
      </c>
    </row>
    <row r="14" spans="1:2" x14ac:dyDescent="0.25">
      <c r="A14" s="7" t="s">
        <v>92</v>
      </c>
      <c r="B14">
        <v>44</v>
      </c>
    </row>
    <row r="15" spans="1:2" x14ac:dyDescent="0.25">
      <c r="A15" s="7" t="s">
        <v>171</v>
      </c>
      <c r="B15">
        <v>95</v>
      </c>
    </row>
    <row r="16" spans="1:2" x14ac:dyDescent="0.25">
      <c r="A16" s="7" t="s">
        <v>180</v>
      </c>
      <c r="B16">
        <v>18</v>
      </c>
    </row>
    <row r="17" spans="1:5" x14ac:dyDescent="0.25">
      <c r="A17" s="7" t="s">
        <v>98</v>
      </c>
      <c r="B17">
        <v>1073</v>
      </c>
    </row>
    <row r="18" spans="1:5" x14ac:dyDescent="0.25">
      <c r="A18" s="7" t="s">
        <v>91</v>
      </c>
      <c r="B18">
        <v>51</v>
      </c>
      <c r="E18" t="s">
        <v>166</v>
      </c>
    </row>
    <row r="19" spans="1:5" x14ac:dyDescent="0.25">
      <c r="A19" s="7" t="s">
        <v>364</v>
      </c>
      <c r="B19">
        <v>50</v>
      </c>
    </row>
    <row r="20" spans="1:5" x14ac:dyDescent="0.25">
      <c r="A20" s="7" t="s">
        <v>107</v>
      </c>
      <c r="B20">
        <v>45</v>
      </c>
    </row>
    <row r="21" spans="1:5" x14ac:dyDescent="0.25">
      <c r="A21" s="7" t="s">
        <v>170</v>
      </c>
      <c r="B21">
        <v>7</v>
      </c>
    </row>
    <row r="22" spans="1:5" x14ac:dyDescent="0.25">
      <c r="A22" s="7" t="s">
        <v>360</v>
      </c>
      <c r="B22">
        <v>24</v>
      </c>
    </row>
    <row r="23" spans="1:5" x14ac:dyDescent="0.25">
      <c r="A23" s="7" t="s">
        <v>90</v>
      </c>
      <c r="B23">
        <v>241</v>
      </c>
    </row>
    <row r="24" spans="1:5" x14ac:dyDescent="0.25">
      <c r="A24" s="7" t="s">
        <v>101</v>
      </c>
      <c r="B24">
        <v>342</v>
      </c>
    </row>
    <row r="25" spans="1:5" x14ac:dyDescent="0.25">
      <c r="A25" s="7" t="s">
        <v>96</v>
      </c>
      <c r="B25">
        <v>28</v>
      </c>
    </row>
    <row r="26" spans="1:5" x14ac:dyDescent="0.25">
      <c r="A26" s="7" t="s">
        <v>185</v>
      </c>
      <c r="B26">
        <v>26</v>
      </c>
    </row>
    <row r="27" spans="1:5" x14ac:dyDescent="0.25">
      <c r="A27" s="7" t="s">
        <v>112</v>
      </c>
      <c r="B27">
        <v>128</v>
      </c>
    </row>
    <row r="28" spans="1:5" x14ac:dyDescent="0.25">
      <c r="A28" s="7" t="s">
        <v>103</v>
      </c>
      <c r="B28">
        <v>120</v>
      </c>
    </row>
    <row r="29" spans="1:5" x14ac:dyDescent="0.25">
      <c r="A29" s="7" t="s">
        <v>93</v>
      </c>
      <c r="B29">
        <v>1176</v>
      </c>
    </row>
    <row r="30" spans="1:5" x14ac:dyDescent="0.25">
      <c r="A30" s="7" t="s">
        <v>168</v>
      </c>
      <c r="B30">
        <v>75</v>
      </c>
    </row>
    <row r="31" spans="1:5" x14ac:dyDescent="0.25">
      <c r="A31" s="7" t="s">
        <v>173</v>
      </c>
      <c r="B31">
        <v>111</v>
      </c>
    </row>
    <row r="32" spans="1:5" x14ac:dyDescent="0.25">
      <c r="A32" s="7" t="s">
        <v>105</v>
      </c>
      <c r="B32">
        <v>56</v>
      </c>
    </row>
    <row r="33" spans="1:2" x14ac:dyDescent="0.25">
      <c r="A33" s="7" t="s">
        <v>186</v>
      </c>
      <c r="B33">
        <v>51</v>
      </c>
    </row>
    <row r="34" spans="1:2" x14ac:dyDescent="0.25">
      <c r="A34" s="7" t="s">
        <v>188</v>
      </c>
      <c r="B34">
        <v>29</v>
      </c>
    </row>
    <row r="35" spans="1:2" x14ac:dyDescent="0.25">
      <c r="A35" s="7" t="s">
        <v>363</v>
      </c>
      <c r="B35">
        <v>22</v>
      </c>
    </row>
    <row r="36" spans="1:2" x14ac:dyDescent="0.25">
      <c r="A36" s="7" t="s">
        <v>99</v>
      </c>
      <c r="B36">
        <v>62</v>
      </c>
    </row>
    <row r="37" spans="1:2" x14ac:dyDescent="0.25">
      <c r="A37" s="7" t="s">
        <v>119</v>
      </c>
      <c r="B37">
        <v>92</v>
      </c>
    </row>
    <row r="38" spans="1:2" x14ac:dyDescent="0.25">
      <c r="A38" s="7" t="s">
        <v>169</v>
      </c>
      <c r="B38">
        <v>25</v>
      </c>
    </row>
    <row r="39" spans="1:2" x14ac:dyDescent="0.25">
      <c r="A39" s="7" t="s">
        <v>115</v>
      </c>
      <c r="B39">
        <v>29</v>
      </c>
    </row>
    <row r="40" spans="1:2" x14ac:dyDescent="0.25">
      <c r="A40" s="7" t="s">
        <v>183</v>
      </c>
      <c r="B40">
        <v>22</v>
      </c>
    </row>
    <row r="41" spans="1:2" x14ac:dyDescent="0.25">
      <c r="A41" s="7" t="s">
        <v>184</v>
      </c>
      <c r="B41">
        <v>22</v>
      </c>
    </row>
    <row r="42" spans="1:2" x14ac:dyDescent="0.25">
      <c r="A42" s="7" t="s">
        <v>116</v>
      </c>
      <c r="B42">
        <v>100</v>
      </c>
    </row>
    <row r="43" spans="1:2" x14ac:dyDescent="0.25">
      <c r="A43" s="7" t="s">
        <v>117</v>
      </c>
      <c r="B43">
        <v>89</v>
      </c>
    </row>
    <row r="44" spans="1:2" x14ac:dyDescent="0.25">
      <c r="A44" s="7" t="s">
        <v>95</v>
      </c>
      <c r="B44">
        <v>49</v>
      </c>
    </row>
    <row r="45" spans="1:2" x14ac:dyDescent="0.25">
      <c r="A45" s="7" t="s">
        <v>108</v>
      </c>
      <c r="B45">
        <v>108</v>
      </c>
    </row>
    <row r="46" spans="1:2" x14ac:dyDescent="0.25">
      <c r="A46" s="7" t="s">
        <v>113</v>
      </c>
      <c r="B46">
        <v>1178</v>
      </c>
    </row>
    <row r="47" spans="1:2" x14ac:dyDescent="0.25">
      <c r="A47" s="7" t="s">
        <v>359</v>
      </c>
      <c r="B47">
        <v>113</v>
      </c>
    </row>
    <row r="48" spans="1:2" x14ac:dyDescent="0.25">
      <c r="A48" s="7" t="s">
        <v>118</v>
      </c>
      <c r="B48">
        <v>93</v>
      </c>
    </row>
    <row r="49" spans="1:2" x14ac:dyDescent="0.25">
      <c r="A49" s="7" t="s">
        <v>365</v>
      </c>
      <c r="B49">
        <v>77</v>
      </c>
    </row>
    <row r="50" spans="1:2" x14ac:dyDescent="0.25">
      <c r="A50" s="7" t="s">
        <v>167</v>
      </c>
      <c r="B50">
        <v>59</v>
      </c>
    </row>
    <row r="51" spans="1:2" x14ac:dyDescent="0.25">
      <c r="A51" s="7" t="s">
        <v>172</v>
      </c>
      <c r="B51">
        <v>48</v>
      </c>
    </row>
    <row r="52" spans="1:2" x14ac:dyDescent="0.25">
      <c r="A52" s="7" t="s">
        <v>179</v>
      </c>
      <c r="B52">
        <v>44</v>
      </c>
    </row>
    <row r="53" spans="1:2" x14ac:dyDescent="0.25">
      <c r="A53" s="7" t="s">
        <v>175</v>
      </c>
      <c r="B53">
        <v>66</v>
      </c>
    </row>
    <row r="54" spans="1:2" x14ac:dyDescent="0.25">
      <c r="A54" s="7" t="s">
        <v>182</v>
      </c>
      <c r="B54">
        <v>59</v>
      </c>
    </row>
    <row r="55" spans="1:2" x14ac:dyDescent="0.25">
      <c r="A55" s="7" t="s">
        <v>362</v>
      </c>
      <c r="B55">
        <v>38</v>
      </c>
    </row>
    <row r="56" spans="1:2" x14ac:dyDescent="0.25">
      <c r="A56" s="7" t="s">
        <v>111</v>
      </c>
      <c r="B56">
        <v>103</v>
      </c>
    </row>
    <row r="57" spans="1:2" x14ac:dyDescent="0.25">
      <c r="A57" s="7" t="s">
        <v>89</v>
      </c>
      <c r="B57">
        <v>80</v>
      </c>
    </row>
    <row r="58" spans="1:2" x14ac:dyDescent="0.25">
      <c r="A58" s="7" t="s">
        <v>187</v>
      </c>
      <c r="B58">
        <v>56</v>
      </c>
    </row>
    <row r="59" spans="1:2" x14ac:dyDescent="0.25">
      <c r="A59" s="7" t="s">
        <v>100</v>
      </c>
      <c r="B59">
        <v>147</v>
      </c>
    </row>
    <row r="60" spans="1:2" x14ac:dyDescent="0.25">
      <c r="A60" s="7" t="s">
        <v>110</v>
      </c>
      <c r="B60">
        <v>16</v>
      </c>
    </row>
    <row r="61" spans="1:2" x14ac:dyDescent="0.25">
      <c r="A61" s="7" t="s">
        <v>94</v>
      </c>
      <c r="B61">
        <v>921</v>
      </c>
    </row>
    <row r="62" spans="1:2" x14ac:dyDescent="0.25">
      <c r="A62" s="7" t="s">
        <v>368</v>
      </c>
      <c r="B62">
        <v>17</v>
      </c>
    </row>
    <row r="63" spans="1:2" x14ac:dyDescent="0.25">
      <c r="A63" s="7" t="s">
        <v>202</v>
      </c>
      <c r="B63">
        <v>13</v>
      </c>
    </row>
    <row r="64" spans="1:2" x14ac:dyDescent="0.25">
      <c r="A64" s="7" t="s">
        <v>369</v>
      </c>
      <c r="B64">
        <v>22</v>
      </c>
    </row>
    <row r="65" spans="1:2" x14ac:dyDescent="0.25">
      <c r="A65" s="7" t="s">
        <v>206</v>
      </c>
      <c r="B65">
        <v>11</v>
      </c>
    </row>
    <row r="66" spans="1:2" x14ac:dyDescent="0.25">
      <c r="A66" s="7" t="s">
        <v>196</v>
      </c>
      <c r="B66">
        <v>40</v>
      </c>
    </row>
    <row r="67" spans="1:2" x14ac:dyDescent="0.25">
      <c r="A67" s="7" t="s">
        <v>134</v>
      </c>
      <c r="B67">
        <v>89</v>
      </c>
    </row>
    <row r="68" spans="1:2" x14ac:dyDescent="0.25">
      <c r="A68" s="7" t="s">
        <v>207</v>
      </c>
      <c r="B68">
        <v>32</v>
      </c>
    </row>
    <row r="69" spans="1:2" x14ac:dyDescent="0.25">
      <c r="A69" s="7" t="s">
        <v>138</v>
      </c>
      <c r="B69">
        <v>125</v>
      </c>
    </row>
    <row r="70" spans="1:2" x14ac:dyDescent="0.25">
      <c r="A70" s="7" t="s">
        <v>120</v>
      </c>
      <c r="B70">
        <v>37</v>
      </c>
    </row>
    <row r="71" spans="1:2" x14ac:dyDescent="0.25">
      <c r="A71" s="7" t="s">
        <v>145</v>
      </c>
      <c r="B71">
        <v>40</v>
      </c>
    </row>
    <row r="72" spans="1:2" x14ac:dyDescent="0.25">
      <c r="A72" s="7" t="s">
        <v>205</v>
      </c>
      <c r="B72">
        <v>13</v>
      </c>
    </row>
    <row r="73" spans="1:2" x14ac:dyDescent="0.25">
      <c r="A73" s="7" t="s">
        <v>146</v>
      </c>
      <c r="B73">
        <v>35</v>
      </c>
    </row>
    <row r="74" spans="1:2" x14ac:dyDescent="0.25">
      <c r="A74" s="7" t="s">
        <v>190</v>
      </c>
      <c r="B74">
        <v>15</v>
      </c>
    </row>
    <row r="75" spans="1:2" x14ac:dyDescent="0.25">
      <c r="A75" s="7" t="s">
        <v>131</v>
      </c>
      <c r="B75">
        <v>114</v>
      </c>
    </row>
    <row r="76" spans="1:2" x14ac:dyDescent="0.25">
      <c r="A76" s="7" t="s">
        <v>144</v>
      </c>
      <c r="B76">
        <v>37</v>
      </c>
    </row>
    <row r="77" spans="1:2" x14ac:dyDescent="0.25">
      <c r="A77" s="7" t="s">
        <v>197</v>
      </c>
      <c r="B77">
        <v>34</v>
      </c>
    </row>
    <row r="78" spans="1:2" x14ac:dyDescent="0.25">
      <c r="A78" s="7" t="s">
        <v>128</v>
      </c>
      <c r="B78">
        <v>295</v>
      </c>
    </row>
    <row r="79" spans="1:2" x14ac:dyDescent="0.25">
      <c r="A79" s="7" t="s">
        <v>536</v>
      </c>
      <c r="B79">
        <v>2</v>
      </c>
    </row>
    <row r="80" spans="1:2" x14ac:dyDescent="0.25">
      <c r="A80" s="7" t="s">
        <v>208</v>
      </c>
      <c r="B80">
        <v>6</v>
      </c>
    </row>
    <row r="81" spans="1:2" x14ac:dyDescent="0.25">
      <c r="A81" s="7" t="s">
        <v>195</v>
      </c>
      <c r="B81">
        <v>46</v>
      </c>
    </row>
    <row r="82" spans="1:2" x14ac:dyDescent="0.25">
      <c r="A82" s="7" t="s">
        <v>129</v>
      </c>
      <c r="B82">
        <v>22</v>
      </c>
    </row>
    <row r="83" spans="1:2" x14ac:dyDescent="0.25">
      <c r="A83" s="7" t="s">
        <v>136</v>
      </c>
      <c r="B83">
        <v>47</v>
      </c>
    </row>
    <row r="84" spans="1:2" x14ac:dyDescent="0.25">
      <c r="A84" s="7" t="s">
        <v>133</v>
      </c>
      <c r="B84">
        <v>45</v>
      </c>
    </row>
    <row r="85" spans="1:2" x14ac:dyDescent="0.25">
      <c r="A85" s="7" t="s">
        <v>200</v>
      </c>
      <c r="B85">
        <v>27</v>
      </c>
    </row>
    <row r="86" spans="1:2" x14ac:dyDescent="0.25">
      <c r="A86" s="7" t="s">
        <v>194</v>
      </c>
      <c r="B86">
        <v>60</v>
      </c>
    </row>
    <row r="87" spans="1:2" x14ac:dyDescent="0.25">
      <c r="A87" s="7" t="s">
        <v>366</v>
      </c>
      <c r="B87">
        <v>14</v>
      </c>
    </row>
    <row r="88" spans="1:2" x14ac:dyDescent="0.25">
      <c r="A88" s="7" t="s">
        <v>461</v>
      </c>
      <c r="B88">
        <v>1</v>
      </c>
    </row>
    <row r="89" spans="1:2" x14ac:dyDescent="0.25">
      <c r="A89" s="7" t="s">
        <v>203</v>
      </c>
      <c r="B89">
        <v>16</v>
      </c>
    </row>
    <row r="90" spans="1:2" x14ac:dyDescent="0.25">
      <c r="A90" s="7" t="s">
        <v>124</v>
      </c>
      <c r="B90">
        <v>275</v>
      </c>
    </row>
    <row r="91" spans="1:2" x14ac:dyDescent="0.25">
      <c r="A91" s="7" t="s">
        <v>127</v>
      </c>
      <c r="B91">
        <v>222</v>
      </c>
    </row>
    <row r="92" spans="1:2" x14ac:dyDescent="0.25">
      <c r="A92" s="7" t="s">
        <v>121</v>
      </c>
      <c r="B92">
        <v>94</v>
      </c>
    </row>
    <row r="93" spans="1:2" x14ac:dyDescent="0.25">
      <c r="A93" s="7" t="s">
        <v>462</v>
      </c>
      <c r="B93">
        <v>10</v>
      </c>
    </row>
    <row r="94" spans="1:2" x14ac:dyDescent="0.25">
      <c r="A94" s="7" t="s">
        <v>189</v>
      </c>
      <c r="B94">
        <v>51</v>
      </c>
    </row>
    <row r="95" spans="1:2" x14ac:dyDescent="0.25">
      <c r="A95" s="7" t="s">
        <v>192</v>
      </c>
      <c r="B95">
        <v>7</v>
      </c>
    </row>
    <row r="96" spans="1:2" x14ac:dyDescent="0.25">
      <c r="A96" s="7" t="s">
        <v>135</v>
      </c>
      <c r="B96">
        <v>32</v>
      </c>
    </row>
    <row r="97" spans="1:2" x14ac:dyDescent="0.25">
      <c r="A97" s="7" t="s">
        <v>147</v>
      </c>
      <c r="B97">
        <v>30</v>
      </c>
    </row>
    <row r="98" spans="1:2" x14ac:dyDescent="0.25">
      <c r="A98" s="7" t="s">
        <v>142</v>
      </c>
      <c r="B98">
        <v>348</v>
      </c>
    </row>
    <row r="99" spans="1:2" x14ac:dyDescent="0.25">
      <c r="A99" s="7" t="s">
        <v>371</v>
      </c>
      <c r="B99">
        <v>10</v>
      </c>
    </row>
    <row r="100" spans="1:2" x14ac:dyDescent="0.25">
      <c r="A100" s="7" t="s">
        <v>130</v>
      </c>
      <c r="B100">
        <v>34</v>
      </c>
    </row>
    <row r="101" spans="1:2" x14ac:dyDescent="0.25">
      <c r="A101" s="7" t="s">
        <v>123</v>
      </c>
      <c r="B101">
        <v>332</v>
      </c>
    </row>
    <row r="102" spans="1:2" x14ac:dyDescent="0.25">
      <c r="A102" s="7" t="s">
        <v>537</v>
      </c>
      <c r="B102">
        <v>9</v>
      </c>
    </row>
    <row r="103" spans="1:2" x14ac:dyDescent="0.25">
      <c r="A103" s="7" t="s">
        <v>372</v>
      </c>
      <c r="B103">
        <v>9</v>
      </c>
    </row>
    <row r="104" spans="1:2" x14ac:dyDescent="0.25">
      <c r="A104" s="7" t="s">
        <v>140</v>
      </c>
      <c r="B104">
        <v>55</v>
      </c>
    </row>
    <row r="105" spans="1:2" x14ac:dyDescent="0.25">
      <c r="A105" s="7" t="s">
        <v>137</v>
      </c>
      <c r="B105">
        <v>60</v>
      </c>
    </row>
    <row r="106" spans="1:2" x14ac:dyDescent="0.25">
      <c r="A106" s="7" t="s">
        <v>132</v>
      </c>
      <c r="B106">
        <v>51</v>
      </c>
    </row>
    <row r="107" spans="1:2" x14ac:dyDescent="0.25">
      <c r="A107" s="7" t="s">
        <v>198</v>
      </c>
      <c r="B107">
        <v>44</v>
      </c>
    </row>
    <row r="108" spans="1:2" x14ac:dyDescent="0.25">
      <c r="A108" s="7" t="s">
        <v>201</v>
      </c>
      <c r="B108">
        <v>17</v>
      </c>
    </row>
    <row r="109" spans="1:2" x14ac:dyDescent="0.25">
      <c r="A109" s="7" t="s">
        <v>122</v>
      </c>
      <c r="B109">
        <v>24</v>
      </c>
    </row>
    <row r="110" spans="1:2" x14ac:dyDescent="0.25">
      <c r="A110" s="7" t="s">
        <v>370</v>
      </c>
      <c r="B110">
        <v>38</v>
      </c>
    </row>
    <row r="111" spans="1:2" x14ac:dyDescent="0.25">
      <c r="A111" s="7" t="s">
        <v>143</v>
      </c>
      <c r="B111">
        <v>36</v>
      </c>
    </row>
    <row r="112" spans="1:2" x14ac:dyDescent="0.25">
      <c r="A112" s="7" t="s">
        <v>538</v>
      </c>
      <c r="B112">
        <v>12</v>
      </c>
    </row>
    <row r="113" spans="1:2" x14ac:dyDescent="0.25">
      <c r="A113" s="7" t="s">
        <v>139</v>
      </c>
      <c r="B113">
        <v>12</v>
      </c>
    </row>
    <row r="114" spans="1:2" x14ac:dyDescent="0.25">
      <c r="A114" s="7" t="s">
        <v>191</v>
      </c>
      <c r="B114">
        <v>9</v>
      </c>
    </row>
    <row r="115" spans="1:2" x14ac:dyDescent="0.25">
      <c r="A115" s="7" t="s">
        <v>126</v>
      </c>
      <c r="B115">
        <v>25</v>
      </c>
    </row>
    <row r="116" spans="1:2" x14ac:dyDescent="0.25">
      <c r="A116" s="7" t="s">
        <v>141</v>
      </c>
      <c r="B116">
        <v>67</v>
      </c>
    </row>
    <row r="117" spans="1:2" x14ac:dyDescent="0.25">
      <c r="A117" s="7" t="s">
        <v>199</v>
      </c>
      <c r="B117">
        <v>29</v>
      </c>
    </row>
    <row r="118" spans="1:2" x14ac:dyDescent="0.25">
      <c r="A118" s="7" t="s">
        <v>367</v>
      </c>
      <c r="B118">
        <v>7</v>
      </c>
    </row>
    <row r="119" spans="1:2" x14ac:dyDescent="0.25">
      <c r="A119" s="7" t="s">
        <v>204</v>
      </c>
      <c r="B119">
        <v>24</v>
      </c>
    </row>
    <row r="120" spans="1:2" x14ac:dyDescent="0.25">
      <c r="A120" s="7" t="s">
        <v>193</v>
      </c>
      <c r="B120">
        <v>20</v>
      </c>
    </row>
    <row r="121" spans="1:2" x14ac:dyDescent="0.25">
      <c r="A121" s="7" t="s">
        <v>125</v>
      </c>
      <c r="B121">
        <v>11</v>
      </c>
    </row>
    <row r="122" spans="1:2" x14ac:dyDescent="0.25">
      <c r="A122" s="7" t="s">
        <v>463</v>
      </c>
      <c r="B122">
        <v>12</v>
      </c>
    </row>
    <row r="123" spans="1:2" x14ac:dyDescent="0.25">
      <c r="A123" s="7" t="s">
        <v>159</v>
      </c>
      <c r="B123">
        <v>18</v>
      </c>
    </row>
    <row r="124" spans="1:2" x14ac:dyDescent="0.25">
      <c r="A124" s="7" t="s">
        <v>213</v>
      </c>
      <c r="B124">
        <v>35</v>
      </c>
    </row>
    <row r="125" spans="1:2" x14ac:dyDescent="0.25">
      <c r="A125" s="7" t="s">
        <v>464</v>
      </c>
      <c r="B125">
        <v>8</v>
      </c>
    </row>
    <row r="126" spans="1:2" x14ac:dyDescent="0.25">
      <c r="A126" s="7" t="s">
        <v>232</v>
      </c>
      <c r="B126">
        <v>35</v>
      </c>
    </row>
    <row r="127" spans="1:2" x14ac:dyDescent="0.25">
      <c r="A127" s="7" t="s">
        <v>156</v>
      </c>
      <c r="B127">
        <v>113</v>
      </c>
    </row>
    <row r="128" spans="1:2" x14ac:dyDescent="0.25">
      <c r="A128" s="7" t="s">
        <v>223</v>
      </c>
      <c r="B128">
        <v>48</v>
      </c>
    </row>
    <row r="129" spans="1:2" x14ac:dyDescent="0.25">
      <c r="A129" s="7" t="s">
        <v>227</v>
      </c>
      <c r="B129">
        <v>48</v>
      </c>
    </row>
    <row r="130" spans="1:2" x14ac:dyDescent="0.25">
      <c r="A130" s="7" t="s">
        <v>377</v>
      </c>
      <c r="B130">
        <v>67</v>
      </c>
    </row>
    <row r="131" spans="1:2" x14ac:dyDescent="0.25">
      <c r="A131" s="7" t="s">
        <v>215</v>
      </c>
      <c r="B131">
        <v>39</v>
      </c>
    </row>
    <row r="132" spans="1:2" x14ac:dyDescent="0.25">
      <c r="A132" s="7" t="s">
        <v>224</v>
      </c>
      <c r="B132">
        <v>34</v>
      </c>
    </row>
    <row r="133" spans="1:2" x14ac:dyDescent="0.25">
      <c r="A133" s="7" t="s">
        <v>236</v>
      </c>
      <c r="B133">
        <v>58</v>
      </c>
    </row>
    <row r="134" spans="1:2" x14ac:dyDescent="0.25">
      <c r="A134" s="7" t="s">
        <v>237</v>
      </c>
      <c r="B134">
        <v>40</v>
      </c>
    </row>
    <row r="135" spans="1:2" x14ac:dyDescent="0.25">
      <c r="A135" s="7" t="s">
        <v>229</v>
      </c>
      <c r="B135">
        <v>5</v>
      </c>
    </row>
    <row r="136" spans="1:2" x14ac:dyDescent="0.25">
      <c r="A136" s="7" t="s">
        <v>153</v>
      </c>
      <c r="B136">
        <v>778</v>
      </c>
    </row>
    <row r="137" spans="1:2" x14ac:dyDescent="0.25">
      <c r="A137" s="7" t="s">
        <v>216</v>
      </c>
      <c r="B137">
        <v>40</v>
      </c>
    </row>
    <row r="138" spans="1:2" x14ac:dyDescent="0.25">
      <c r="A138" s="7" t="s">
        <v>164</v>
      </c>
      <c r="B138">
        <v>63</v>
      </c>
    </row>
    <row r="139" spans="1:2" x14ac:dyDescent="0.25">
      <c r="A139" s="7" t="s">
        <v>222</v>
      </c>
      <c r="B139">
        <v>14</v>
      </c>
    </row>
    <row r="140" spans="1:2" x14ac:dyDescent="0.25">
      <c r="A140" s="7" t="s">
        <v>149</v>
      </c>
      <c r="B140">
        <v>31</v>
      </c>
    </row>
    <row r="141" spans="1:2" x14ac:dyDescent="0.25">
      <c r="A141" s="7" t="s">
        <v>152</v>
      </c>
      <c r="B141">
        <v>1362</v>
      </c>
    </row>
    <row r="142" spans="1:2" x14ac:dyDescent="0.25">
      <c r="A142" s="7" t="s">
        <v>230</v>
      </c>
      <c r="B142">
        <v>102</v>
      </c>
    </row>
    <row r="143" spans="1:2" x14ac:dyDescent="0.25">
      <c r="A143" s="7" t="s">
        <v>221</v>
      </c>
      <c r="B143">
        <v>25</v>
      </c>
    </row>
    <row r="144" spans="1:2" x14ac:dyDescent="0.25">
      <c r="A144" s="7" t="s">
        <v>150</v>
      </c>
      <c r="B144">
        <v>844</v>
      </c>
    </row>
    <row r="145" spans="1:2" x14ac:dyDescent="0.25">
      <c r="A145" s="7" t="s">
        <v>211</v>
      </c>
      <c r="B145">
        <v>16</v>
      </c>
    </row>
    <row r="146" spans="1:2" x14ac:dyDescent="0.25">
      <c r="A146" s="7" t="s">
        <v>165</v>
      </c>
      <c r="B146">
        <v>49</v>
      </c>
    </row>
    <row r="147" spans="1:2" x14ac:dyDescent="0.25">
      <c r="A147" s="7" t="s">
        <v>212</v>
      </c>
      <c r="B147">
        <v>20</v>
      </c>
    </row>
    <row r="148" spans="1:2" x14ac:dyDescent="0.25">
      <c r="A148" s="7" t="s">
        <v>231</v>
      </c>
      <c r="B148">
        <v>31</v>
      </c>
    </row>
    <row r="149" spans="1:2" x14ac:dyDescent="0.25">
      <c r="A149" s="7" t="s">
        <v>233</v>
      </c>
      <c r="B149">
        <v>9</v>
      </c>
    </row>
    <row r="150" spans="1:2" x14ac:dyDescent="0.25">
      <c r="A150" s="7" t="s">
        <v>154</v>
      </c>
      <c r="B150">
        <v>113</v>
      </c>
    </row>
    <row r="151" spans="1:2" x14ac:dyDescent="0.25">
      <c r="A151" s="7" t="s">
        <v>376</v>
      </c>
      <c r="B151">
        <v>26</v>
      </c>
    </row>
    <row r="152" spans="1:2" x14ac:dyDescent="0.25">
      <c r="A152" s="7" t="s">
        <v>226</v>
      </c>
      <c r="B152">
        <v>4</v>
      </c>
    </row>
    <row r="153" spans="1:2" x14ac:dyDescent="0.25">
      <c r="A153" s="7" t="s">
        <v>161</v>
      </c>
      <c r="B153">
        <v>180</v>
      </c>
    </row>
    <row r="154" spans="1:2" x14ac:dyDescent="0.25">
      <c r="A154" s="7" t="s">
        <v>375</v>
      </c>
      <c r="B154">
        <v>26</v>
      </c>
    </row>
    <row r="155" spans="1:2" x14ac:dyDescent="0.25">
      <c r="A155" s="7" t="s">
        <v>155</v>
      </c>
      <c r="B155">
        <v>228</v>
      </c>
    </row>
    <row r="156" spans="1:2" x14ac:dyDescent="0.25">
      <c r="A156" s="7" t="s">
        <v>228</v>
      </c>
      <c r="B156">
        <v>61</v>
      </c>
    </row>
    <row r="157" spans="1:2" x14ac:dyDescent="0.25">
      <c r="A157" s="7" t="s">
        <v>209</v>
      </c>
      <c r="B157">
        <v>43</v>
      </c>
    </row>
    <row r="158" spans="1:2" x14ac:dyDescent="0.25">
      <c r="A158" s="7" t="s">
        <v>240</v>
      </c>
      <c r="B158">
        <v>62</v>
      </c>
    </row>
    <row r="159" spans="1:2" x14ac:dyDescent="0.25">
      <c r="A159" s="7" t="s">
        <v>218</v>
      </c>
      <c r="B159">
        <v>52</v>
      </c>
    </row>
    <row r="160" spans="1:2" x14ac:dyDescent="0.25">
      <c r="A160" s="7" t="s">
        <v>158</v>
      </c>
      <c r="B160">
        <v>75</v>
      </c>
    </row>
    <row r="161" spans="1:2" x14ac:dyDescent="0.25">
      <c r="A161" s="7" t="s">
        <v>157</v>
      </c>
      <c r="B161">
        <v>75</v>
      </c>
    </row>
    <row r="162" spans="1:2" x14ac:dyDescent="0.25">
      <c r="A162" s="7" t="s">
        <v>234</v>
      </c>
      <c r="B162">
        <v>21</v>
      </c>
    </row>
    <row r="163" spans="1:2" x14ac:dyDescent="0.25">
      <c r="A163" s="7" t="s">
        <v>539</v>
      </c>
      <c r="B163">
        <v>3</v>
      </c>
    </row>
    <row r="164" spans="1:2" x14ac:dyDescent="0.25">
      <c r="A164" s="7" t="s">
        <v>160</v>
      </c>
      <c r="B164">
        <v>18</v>
      </c>
    </row>
    <row r="165" spans="1:2" x14ac:dyDescent="0.25">
      <c r="A165" s="7" t="s">
        <v>239</v>
      </c>
      <c r="B165">
        <v>23</v>
      </c>
    </row>
    <row r="166" spans="1:2" x14ac:dyDescent="0.25">
      <c r="A166" s="7" t="s">
        <v>374</v>
      </c>
      <c r="B166">
        <v>17</v>
      </c>
    </row>
    <row r="167" spans="1:2" x14ac:dyDescent="0.25">
      <c r="A167" s="7" t="s">
        <v>214</v>
      </c>
      <c r="B167">
        <v>38</v>
      </c>
    </row>
    <row r="168" spans="1:2" x14ac:dyDescent="0.25">
      <c r="A168" s="7" t="s">
        <v>163</v>
      </c>
      <c r="B168">
        <v>27</v>
      </c>
    </row>
    <row r="169" spans="1:2" x14ac:dyDescent="0.25">
      <c r="A169" s="7" t="s">
        <v>373</v>
      </c>
      <c r="B169">
        <v>99</v>
      </c>
    </row>
    <row r="170" spans="1:2" x14ac:dyDescent="0.25">
      <c r="A170" s="7" t="s">
        <v>220</v>
      </c>
      <c r="B170">
        <v>24</v>
      </c>
    </row>
    <row r="171" spans="1:2" x14ac:dyDescent="0.25">
      <c r="A171" s="7" t="s">
        <v>235</v>
      </c>
      <c r="B171">
        <v>17</v>
      </c>
    </row>
    <row r="172" spans="1:2" x14ac:dyDescent="0.25">
      <c r="A172" s="7" t="s">
        <v>219</v>
      </c>
      <c r="B172">
        <v>32</v>
      </c>
    </row>
    <row r="173" spans="1:2" x14ac:dyDescent="0.25">
      <c r="A173" s="7" t="s">
        <v>151</v>
      </c>
      <c r="B173">
        <v>646</v>
      </c>
    </row>
    <row r="174" spans="1:2" x14ac:dyDescent="0.25">
      <c r="A174" s="7" t="s">
        <v>225</v>
      </c>
      <c r="B174">
        <v>27</v>
      </c>
    </row>
    <row r="175" spans="1:2" x14ac:dyDescent="0.25">
      <c r="A175" s="7" t="s">
        <v>162</v>
      </c>
      <c r="B175">
        <v>830</v>
      </c>
    </row>
    <row r="176" spans="1:2" x14ac:dyDescent="0.25">
      <c r="A176" s="7" t="s">
        <v>148</v>
      </c>
      <c r="B176">
        <v>147</v>
      </c>
    </row>
    <row r="177" spans="1:2" x14ac:dyDescent="0.25">
      <c r="A177" s="7" t="s">
        <v>217</v>
      </c>
      <c r="B177">
        <v>65</v>
      </c>
    </row>
    <row r="178" spans="1:2" x14ac:dyDescent="0.25">
      <c r="A178" s="7" t="s">
        <v>210</v>
      </c>
      <c r="B178">
        <v>60</v>
      </c>
    </row>
    <row r="179" spans="1:2" x14ac:dyDescent="0.25">
      <c r="A179" s="7" t="s">
        <v>238</v>
      </c>
      <c r="B179">
        <v>24</v>
      </c>
    </row>
    <row r="180" spans="1:2" x14ac:dyDescent="0.25">
      <c r="A180" s="7" t="s">
        <v>241</v>
      </c>
      <c r="B180">
        <v>23</v>
      </c>
    </row>
    <row r="181" spans="1:2" x14ac:dyDescent="0.25">
      <c r="A181" s="7" t="s">
        <v>242</v>
      </c>
      <c r="B181">
        <v>9</v>
      </c>
    </row>
    <row r="182" spans="1:2" x14ac:dyDescent="0.25">
      <c r="A182" s="7" t="s">
        <v>540</v>
      </c>
      <c r="B182">
        <v>2</v>
      </c>
    </row>
    <row r="183" spans="1:2" x14ac:dyDescent="0.25">
      <c r="A183" s="7" t="s">
        <v>465</v>
      </c>
      <c r="B183">
        <v>16</v>
      </c>
    </row>
    <row r="184" spans="1:2" x14ac:dyDescent="0.25">
      <c r="A184" s="7" t="s">
        <v>541</v>
      </c>
      <c r="B184">
        <v>8</v>
      </c>
    </row>
    <row r="185" spans="1:2" x14ac:dyDescent="0.25">
      <c r="A185" s="7" t="s">
        <v>542</v>
      </c>
      <c r="B185">
        <v>1</v>
      </c>
    </row>
    <row r="186" spans="1:2" x14ac:dyDescent="0.25">
      <c r="A186" s="7" t="s">
        <v>243</v>
      </c>
      <c r="B186">
        <v>13</v>
      </c>
    </row>
    <row r="187" spans="1:2" x14ac:dyDescent="0.25">
      <c r="A187" s="7" t="s">
        <v>244</v>
      </c>
      <c r="B187">
        <v>9</v>
      </c>
    </row>
    <row r="188" spans="1:2" x14ac:dyDescent="0.25">
      <c r="A188" s="7" t="s">
        <v>378</v>
      </c>
      <c r="B188">
        <v>22</v>
      </c>
    </row>
    <row r="189" spans="1:2" x14ac:dyDescent="0.25">
      <c r="A189" s="7" t="s">
        <v>379</v>
      </c>
      <c r="B189">
        <v>14</v>
      </c>
    </row>
    <row r="190" spans="1:2" x14ac:dyDescent="0.25">
      <c r="A190" s="7" t="s">
        <v>543</v>
      </c>
      <c r="B190">
        <v>16</v>
      </c>
    </row>
    <row r="191" spans="1:2" x14ac:dyDescent="0.25">
      <c r="A191" s="7" t="s">
        <v>544</v>
      </c>
      <c r="B191">
        <v>6</v>
      </c>
    </row>
    <row r="192" spans="1:2" x14ac:dyDescent="0.25">
      <c r="A192" s="7" t="s">
        <v>245</v>
      </c>
      <c r="B192">
        <v>25</v>
      </c>
    </row>
    <row r="193" spans="1:2" x14ac:dyDescent="0.25">
      <c r="A193" s="7" t="s">
        <v>466</v>
      </c>
      <c r="B193">
        <v>11</v>
      </c>
    </row>
    <row r="194" spans="1:2" x14ac:dyDescent="0.25">
      <c r="A194" s="7" t="s">
        <v>467</v>
      </c>
      <c r="B194">
        <v>13</v>
      </c>
    </row>
    <row r="195" spans="1:2" x14ac:dyDescent="0.25">
      <c r="A195" s="7" t="s">
        <v>468</v>
      </c>
      <c r="B195">
        <v>15</v>
      </c>
    </row>
    <row r="196" spans="1:2" x14ac:dyDescent="0.25">
      <c r="A196" s="7" t="s">
        <v>545</v>
      </c>
      <c r="B196">
        <v>9</v>
      </c>
    </row>
    <row r="197" spans="1:2" x14ac:dyDescent="0.25">
      <c r="A197" s="7" t="s">
        <v>546</v>
      </c>
      <c r="B197">
        <v>2</v>
      </c>
    </row>
    <row r="198" spans="1:2" x14ac:dyDescent="0.25">
      <c r="A198" s="7" t="s">
        <v>380</v>
      </c>
      <c r="B198">
        <v>77</v>
      </c>
    </row>
    <row r="199" spans="1:2" x14ac:dyDescent="0.25">
      <c r="A199" s="7" t="s">
        <v>469</v>
      </c>
      <c r="B199">
        <v>13</v>
      </c>
    </row>
    <row r="200" spans="1:2" x14ac:dyDescent="0.25">
      <c r="A200" s="7" t="s">
        <v>547</v>
      </c>
      <c r="B200">
        <v>23</v>
      </c>
    </row>
    <row r="201" spans="1:2" x14ac:dyDescent="0.25">
      <c r="A201" s="7" t="s">
        <v>246</v>
      </c>
      <c r="B201">
        <v>2</v>
      </c>
    </row>
    <row r="202" spans="1:2" x14ac:dyDescent="0.25">
      <c r="A202" s="7" t="s">
        <v>247</v>
      </c>
      <c r="B202">
        <v>3</v>
      </c>
    </row>
    <row r="203" spans="1:2" x14ac:dyDescent="0.25">
      <c r="A203" s="7" t="s">
        <v>381</v>
      </c>
      <c r="B203">
        <v>8</v>
      </c>
    </row>
    <row r="204" spans="1:2" x14ac:dyDescent="0.25">
      <c r="A204" s="7" t="s">
        <v>470</v>
      </c>
      <c r="B204">
        <v>2</v>
      </c>
    </row>
    <row r="205" spans="1:2" x14ac:dyDescent="0.25">
      <c r="A205" s="7" t="s">
        <v>548</v>
      </c>
      <c r="B205">
        <v>6</v>
      </c>
    </row>
    <row r="206" spans="1:2" x14ac:dyDescent="0.25">
      <c r="A206" s="7" t="s">
        <v>549</v>
      </c>
      <c r="B206">
        <v>4</v>
      </c>
    </row>
    <row r="207" spans="1:2" x14ac:dyDescent="0.25">
      <c r="A207" s="7" t="s">
        <v>382</v>
      </c>
      <c r="B207">
        <v>6</v>
      </c>
    </row>
    <row r="208" spans="1:2" x14ac:dyDescent="0.25">
      <c r="A208" s="7" t="s">
        <v>383</v>
      </c>
      <c r="B208">
        <v>7</v>
      </c>
    </row>
    <row r="209" spans="1:2" x14ac:dyDescent="0.25">
      <c r="A209" s="7" t="s">
        <v>550</v>
      </c>
      <c r="B209">
        <v>1</v>
      </c>
    </row>
    <row r="210" spans="1:2" x14ac:dyDescent="0.25">
      <c r="A210" s="7" t="s">
        <v>471</v>
      </c>
      <c r="B210">
        <v>6</v>
      </c>
    </row>
    <row r="211" spans="1:2" x14ac:dyDescent="0.25">
      <c r="A211" s="7" t="s">
        <v>551</v>
      </c>
      <c r="B211">
        <v>2</v>
      </c>
    </row>
    <row r="212" spans="1:2" x14ac:dyDescent="0.25">
      <c r="A212" s="7" t="s">
        <v>552</v>
      </c>
      <c r="B212">
        <v>2</v>
      </c>
    </row>
    <row r="213" spans="1:2" x14ac:dyDescent="0.25">
      <c r="A213" s="7" t="s">
        <v>384</v>
      </c>
      <c r="B213">
        <v>7</v>
      </c>
    </row>
    <row r="214" spans="1:2" x14ac:dyDescent="0.25">
      <c r="A214" s="7" t="s">
        <v>385</v>
      </c>
      <c r="B214">
        <v>9</v>
      </c>
    </row>
    <row r="215" spans="1:2" x14ac:dyDescent="0.25">
      <c r="A215" s="7" t="s">
        <v>386</v>
      </c>
      <c r="B215">
        <v>10</v>
      </c>
    </row>
    <row r="216" spans="1:2" x14ac:dyDescent="0.25">
      <c r="A216" s="7" t="s">
        <v>472</v>
      </c>
      <c r="B216">
        <v>2</v>
      </c>
    </row>
    <row r="217" spans="1:2" x14ac:dyDescent="0.25">
      <c r="A217" s="7" t="s">
        <v>553</v>
      </c>
      <c r="B217">
        <v>15</v>
      </c>
    </row>
    <row r="218" spans="1:2" x14ac:dyDescent="0.25">
      <c r="A218" s="7" t="s">
        <v>248</v>
      </c>
      <c r="B218">
        <v>7</v>
      </c>
    </row>
    <row r="219" spans="1:2" x14ac:dyDescent="0.25">
      <c r="A219" s="7" t="s">
        <v>249</v>
      </c>
      <c r="B219">
        <v>29</v>
      </c>
    </row>
    <row r="220" spans="1:2" x14ac:dyDescent="0.25">
      <c r="A220" s="7" t="s">
        <v>250</v>
      </c>
      <c r="B220">
        <v>130</v>
      </c>
    </row>
    <row r="221" spans="1:2" x14ac:dyDescent="0.25">
      <c r="A221" s="7" t="s">
        <v>387</v>
      </c>
      <c r="B221">
        <v>45</v>
      </c>
    </row>
    <row r="222" spans="1:2" x14ac:dyDescent="0.25">
      <c r="A222" s="7" t="s">
        <v>473</v>
      </c>
      <c r="B222">
        <v>30</v>
      </c>
    </row>
    <row r="223" spans="1:2" x14ac:dyDescent="0.25">
      <c r="A223" s="7" t="s">
        <v>474</v>
      </c>
      <c r="B223">
        <v>7</v>
      </c>
    </row>
    <row r="224" spans="1:2" x14ac:dyDescent="0.25">
      <c r="A224" s="7" t="s">
        <v>251</v>
      </c>
      <c r="B224">
        <v>7</v>
      </c>
    </row>
    <row r="225" spans="1:2" x14ac:dyDescent="0.25">
      <c r="A225" s="7" t="s">
        <v>388</v>
      </c>
      <c r="B225">
        <v>11</v>
      </c>
    </row>
    <row r="226" spans="1:2" x14ac:dyDescent="0.25">
      <c r="A226" s="7" t="s">
        <v>475</v>
      </c>
      <c r="B226">
        <v>13</v>
      </c>
    </row>
    <row r="227" spans="1:2" x14ac:dyDescent="0.25">
      <c r="A227" s="7" t="s">
        <v>554</v>
      </c>
      <c r="B227">
        <v>15</v>
      </c>
    </row>
    <row r="228" spans="1:2" x14ac:dyDescent="0.25">
      <c r="A228" s="7" t="s">
        <v>555</v>
      </c>
      <c r="B228">
        <v>5</v>
      </c>
    </row>
    <row r="229" spans="1:2" x14ac:dyDescent="0.25">
      <c r="A229" s="7" t="s">
        <v>252</v>
      </c>
      <c r="B229">
        <v>4</v>
      </c>
    </row>
    <row r="230" spans="1:2" x14ac:dyDescent="0.25">
      <c r="A230" s="7" t="s">
        <v>389</v>
      </c>
      <c r="B230">
        <v>15</v>
      </c>
    </row>
    <row r="231" spans="1:2" x14ac:dyDescent="0.25">
      <c r="A231" s="7" t="s">
        <v>476</v>
      </c>
      <c r="B231">
        <v>13</v>
      </c>
    </row>
    <row r="232" spans="1:2" x14ac:dyDescent="0.25">
      <c r="A232" s="7" t="s">
        <v>556</v>
      </c>
      <c r="B232">
        <v>6</v>
      </c>
    </row>
    <row r="233" spans="1:2" x14ac:dyDescent="0.25">
      <c r="A233" s="7" t="s">
        <v>557</v>
      </c>
      <c r="B233">
        <v>6</v>
      </c>
    </row>
    <row r="234" spans="1:2" x14ac:dyDescent="0.25">
      <c r="A234" s="7" t="s">
        <v>253</v>
      </c>
      <c r="B234">
        <v>262</v>
      </c>
    </row>
    <row r="235" spans="1:2" x14ac:dyDescent="0.25">
      <c r="A235" s="7" t="s">
        <v>254</v>
      </c>
      <c r="B235">
        <v>277</v>
      </c>
    </row>
    <row r="236" spans="1:2" x14ac:dyDescent="0.25">
      <c r="A236" s="7" t="s">
        <v>390</v>
      </c>
      <c r="B236">
        <v>222</v>
      </c>
    </row>
    <row r="237" spans="1:2" x14ac:dyDescent="0.25">
      <c r="A237" s="7" t="s">
        <v>477</v>
      </c>
      <c r="B237">
        <v>203</v>
      </c>
    </row>
    <row r="238" spans="1:2" x14ac:dyDescent="0.25">
      <c r="A238" s="7" t="s">
        <v>558</v>
      </c>
      <c r="B238">
        <v>97</v>
      </c>
    </row>
    <row r="239" spans="1:2" x14ac:dyDescent="0.25">
      <c r="A239" s="7" t="s">
        <v>559</v>
      </c>
      <c r="B239">
        <v>101</v>
      </c>
    </row>
    <row r="240" spans="1:2" x14ac:dyDescent="0.25">
      <c r="A240" s="7" t="s">
        <v>560</v>
      </c>
      <c r="B240">
        <v>14</v>
      </c>
    </row>
    <row r="241" spans="1:2" x14ac:dyDescent="0.25">
      <c r="A241" s="7" t="s">
        <v>255</v>
      </c>
      <c r="B241">
        <v>113</v>
      </c>
    </row>
    <row r="242" spans="1:2" x14ac:dyDescent="0.25">
      <c r="A242" s="7" t="s">
        <v>256</v>
      </c>
      <c r="B242">
        <v>285</v>
      </c>
    </row>
    <row r="243" spans="1:2" x14ac:dyDescent="0.25">
      <c r="A243" s="7" t="s">
        <v>257</v>
      </c>
      <c r="B243">
        <v>150</v>
      </c>
    </row>
    <row r="244" spans="1:2" x14ac:dyDescent="0.25">
      <c r="A244" s="7" t="s">
        <v>391</v>
      </c>
      <c r="B244">
        <v>80</v>
      </c>
    </row>
    <row r="245" spans="1:2" x14ac:dyDescent="0.25">
      <c r="A245" s="7" t="s">
        <v>478</v>
      </c>
      <c r="B245">
        <v>113</v>
      </c>
    </row>
    <row r="246" spans="1:2" x14ac:dyDescent="0.25">
      <c r="A246" s="7" t="s">
        <v>561</v>
      </c>
      <c r="B246">
        <v>157</v>
      </c>
    </row>
    <row r="247" spans="1:2" x14ac:dyDescent="0.25">
      <c r="A247" s="7" t="s">
        <v>562</v>
      </c>
      <c r="B247">
        <v>23</v>
      </c>
    </row>
    <row r="248" spans="1:2" x14ac:dyDescent="0.25">
      <c r="A248" s="7" t="s">
        <v>258</v>
      </c>
      <c r="B248">
        <v>17</v>
      </c>
    </row>
    <row r="249" spans="1:2" x14ac:dyDescent="0.25">
      <c r="A249" s="7" t="s">
        <v>259</v>
      </c>
      <c r="B249">
        <v>12</v>
      </c>
    </row>
    <row r="250" spans="1:2" x14ac:dyDescent="0.25">
      <c r="A250" s="7" t="s">
        <v>392</v>
      </c>
      <c r="B250">
        <v>16</v>
      </c>
    </row>
    <row r="251" spans="1:2" x14ac:dyDescent="0.25">
      <c r="A251" s="7" t="s">
        <v>393</v>
      </c>
      <c r="B251">
        <v>15</v>
      </c>
    </row>
    <row r="252" spans="1:2" x14ac:dyDescent="0.25">
      <c r="A252" s="7" t="s">
        <v>563</v>
      </c>
      <c r="B252">
        <v>26</v>
      </c>
    </row>
    <row r="253" spans="1:2" x14ac:dyDescent="0.25">
      <c r="A253" s="7" t="s">
        <v>564</v>
      </c>
      <c r="B253">
        <v>9</v>
      </c>
    </row>
    <row r="254" spans="1:2" x14ac:dyDescent="0.25">
      <c r="A254" s="7" t="s">
        <v>260</v>
      </c>
      <c r="B254">
        <v>2</v>
      </c>
    </row>
    <row r="255" spans="1:2" x14ac:dyDescent="0.25">
      <c r="A255" s="7" t="s">
        <v>261</v>
      </c>
      <c r="B255">
        <v>6</v>
      </c>
    </row>
    <row r="256" spans="1:2" x14ac:dyDescent="0.25">
      <c r="A256" s="7" t="s">
        <v>394</v>
      </c>
      <c r="B256">
        <v>6</v>
      </c>
    </row>
    <row r="257" spans="1:2" x14ac:dyDescent="0.25">
      <c r="A257" s="7" t="s">
        <v>395</v>
      </c>
      <c r="B257">
        <v>10</v>
      </c>
    </row>
    <row r="258" spans="1:2" x14ac:dyDescent="0.25">
      <c r="A258" s="7" t="s">
        <v>479</v>
      </c>
      <c r="B258">
        <v>17</v>
      </c>
    </row>
    <row r="259" spans="1:2" x14ac:dyDescent="0.25">
      <c r="A259" s="7" t="s">
        <v>565</v>
      </c>
      <c r="B259">
        <v>8</v>
      </c>
    </row>
    <row r="260" spans="1:2" x14ac:dyDescent="0.25">
      <c r="A260" s="7" t="s">
        <v>262</v>
      </c>
      <c r="B260">
        <v>4</v>
      </c>
    </row>
    <row r="261" spans="1:2" x14ac:dyDescent="0.25">
      <c r="A261" s="7" t="s">
        <v>396</v>
      </c>
      <c r="B261">
        <v>10</v>
      </c>
    </row>
    <row r="262" spans="1:2" x14ac:dyDescent="0.25">
      <c r="A262" s="7" t="s">
        <v>566</v>
      </c>
      <c r="B262">
        <v>4</v>
      </c>
    </row>
    <row r="263" spans="1:2" x14ac:dyDescent="0.25">
      <c r="A263" s="7" t="s">
        <v>567</v>
      </c>
      <c r="B263">
        <v>10</v>
      </c>
    </row>
    <row r="264" spans="1:2" x14ac:dyDescent="0.25">
      <c r="A264" s="7" t="s">
        <v>263</v>
      </c>
      <c r="B264">
        <v>12</v>
      </c>
    </row>
    <row r="265" spans="1:2" x14ac:dyDescent="0.25">
      <c r="A265" s="7" t="s">
        <v>264</v>
      </c>
      <c r="B265">
        <v>12</v>
      </c>
    </row>
    <row r="266" spans="1:2" x14ac:dyDescent="0.25">
      <c r="A266" s="7" t="s">
        <v>397</v>
      </c>
      <c r="B266">
        <v>8</v>
      </c>
    </row>
    <row r="267" spans="1:2" x14ac:dyDescent="0.25">
      <c r="A267" s="7" t="s">
        <v>480</v>
      </c>
      <c r="B267">
        <v>11</v>
      </c>
    </row>
    <row r="268" spans="1:2" x14ac:dyDescent="0.25">
      <c r="A268" s="7" t="s">
        <v>568</v>
      </c>
      <c r="B268">
        <v>5</v>
      </c>
    </row>
    <row r="269" spans="1:2" x14ac:dyDescent="0.25">
      <c r="A269" s="7" t="s">
        <v>398</v>
      </c>
      <c r="B269">
        <v>5</v>
      </c>
    </row>
    <row r="270" spans="1:2" x14ac:dyDescent="0.25">
      <c r="A270" s="7" t="s">
        <v>481</v>
      </c>
      <c r="B270">
        <v>7</v>
      </c>
    </row>
    <row r="271" spans="1:2" x14ac:dyDescent="0.25">
      <c r="A271" s="7" t="s">
        <v>482</v>
      </c>
      <c r="B271">
        <v>17</v>
      </c>
    </row>
    <row r="272" spans="1:2" x14ac:dyDescent="0.25">
      <c r="A272" s="7" t="s">
        <v>569</v>
      </c>
      <c r="B272">
        <v>9</v>
      </c>
    </row>
    <row r="273" spans="1:2" x14ac:dyDescent="0.25">
      <c r="A273" s="7" t="s">
        <v>265</v>
      </c>
      <c r="B273">
        <v>348</v>
      </c>
    </row>
    <row r="274" spans="1:2" x14ac:dyDescent="0.25">
      <c r="A274" s="7" t="s">
        <v>266</v>
      </c>
      <c r="B274">
        <v>269</v>
      </c>
    </row>
    <row r="275" spans="1:2" x14ac:dyDescent="0.25">
      <c r="A275" s="7" t="s">
        <v>399</v>
      </c>
      <c r="B275">
        <v>278</v>
      </c>
    </row>
    <row r="276" spans="1:2" x14ac:dyDescent="0.25">
      <c r="A276" s="7" t="s">
        <v>400</v>
      </c>
      <c r="B276">
        <v>349</v>
      </c>
    </row>
    <row r="277" spans="1:2" x14ac:dyDescent="0.25">
      <c r="A277" s="7" t="s">
        <v>483</v>
      </c>
      <c r="B277">
        <v>267</v>
      </c>
    </row>
    <row r="278" spans="1:2" x14ac:dyDescent="0.25">
      <c r="A278" s="7" t="s">
        <v>570</v>
      </c>
      <c r="B278">
        <v>52</v>
      </c>
    </row>
    <row r="279" spans="1:2" x14ac:dyDescent="0.25">
      <c r="A279" s="7" t="s">
        <v>571</v>
      </c>
      <c r="B279">
        <v>21</v>
      </c>
    </row>
    <row r="280" spans="1:2" x14ac:dyDescent="0.25">
      <c r="A280" s="7" t="s">
        <v>401</v>
      </c>
      <c r="B280">
        <v>8</v>
      </c>
    </row>
    <row r="281" spans="1:2" x14ac:dyDescent="0.25">
      <c r="A281" s="7" t="s">
        <v>402</v>
      </c>
      <c r="B281">
        <v>8</v>
      </c>
    </row>
    <row r="282" spans="1:2" x14ac:dyDescent="0.25">
      <c r="A282" s="7" t="s">
        <v>572</v>
      </c>
      <c r="B282">
        <v>6</v>
      </c>
    </row>
    <row r="283" spans="1:2" x14ac:dyDescent="0.25">
      <c r="A283" s="7" t="s">
        <v>267</v>
      </c>
      <c r="B283">
        <v>145</v>
      </c>
    </row>
    <row r="284" spans="1:2" x14ac:dyDescent="0.25">
      <c r="A284" s="7" t="s">
        <v>268</v>
      </c>
      <c r="B284">
        <v>300</v>
      </c>
    </row>
    <row r="285" spans="1:2" x14ac:dyDescent="0.25">
      <c r="A285" s="7" t="s">
        <v>403</v>
      </c>
      <c r="B285">
        <v>281</v>
      </c>
    </row>
    <row r="286" spans="1:2" x14ac:dyDescent="0.25">
      <c r="A286" s="7" t="s">
        <v>404</v>
      </c>
      <c r="B286">
        <v>107</v>
      </c>
    </row>
    <row r="287" spans="1:2" x14ac:dyDescent="0.25">
      <c r="A287" s="7" t="s">
        <v>484</v>
      </c>
      <c r="B287">
        <v>108</v>
      </c>
    </row>
    <row r="288" spans="1:2" x14ac:dyDescent="0.25">
      <c r="A288" s="7" t="s">
        <v>573</v>
      </c>
      <c r="B288">
        <v>124</v>
      </c>
    </row>
    <row r="289" spans="1:2" x14ac:dyDescent="0.25">
      <c r="A289" s="7" t="s">
        <v>574</v>
      </c>
      <c r="B289">
        <v>8</v>
      </c>
    </row>
    <row r="290" spans="1:2" x14ac:dyDescent="0.25">
      <c r="A290" s="7" t="s">
        <v>269</v>
      </c>
      <c r="B290">
        <v>10</v>
      </c>
    </row>
    <row r="291" spans="1:2" x14ac:dyDescent="0.25">
      <c r="A291" s="7" t="s">
        <v>405</v>
      </c>
      <c r="B291">
        <v>12</v>
      </c>
    </row>
    <row r="292" spans="1:2" x14ac:dyDescent="0.25">
      <c r="A292" s="7" t="s">
        <v>485</v>
      </c>
      <c r="B292">
        <v>25</v>
      </c>
    </row>
    <row r="293" spans="1:2" x14ac:dyDescent="0.25">
      <c r="A293" s="7" t="s">
        <v>575</v>
      </c>
      <c r="B293">
        <v>8</v>
      </c>
    </row>
    <row r="294" spans="1:2" x14ac:dyDescent="0.25">
      <c r="A294" s="7" t="s">
        <v>576</v>
      </c>
      <c r="B294">
        <v>7</v>
      </c>
    </row>
    <row r="295" spans="1:2" x14ac:dyDescent="0.25">
      <c r="A295" s="7" t="s">
        <v>270</v>
      </c>
      <c r="B295">
        <v>13</v>
      </c>
    </row>
    <row r="296" spans="1:2" x14ac:dyDescent="0.25">
      <c r="A296" s="7" t="s">
        <v>406</v>
      </c>
      <c r="B296">
        <v>56</v>
      </c>
    </row>
    <row r="297" spans="1:2" x14ac:dyDescent="0.25">
      <c r="A297" s="7" t="s">
        <v>486</v>
      </c>
      <c r="B297">
        <v>28</v>
      </c>
    </row>
    <row r="298" spans="1:2" x14ac:dyDescent="0.25">
      <c r="A298" s="7" t="s">
        <v>577</v>
      </c>
      <c r="B298">
        <v>15</v>
      </c>
    </row>
    <row r="299" spans="1:2" x14ac:dyDescent="0.25">
      <c r="A299" s="7" t="s">
        <v>578</v>
      </c>
      <c r="B299">
        <v>35</v>
      </c>
    </row>
    <row r="300" spans="1:2" x14ac:dyDescent="0.25">
      <c r="A300" s="7" t="s">
        <v>271</v>
      </c>
      <c r="B300">
        <v>30</v>
      </c>
    </row>
    <row r="301" spans="1:2" x14ac:dyDescent="0.25">
      <c r="A301" s="7" t="s">
        <v>272</v>
      </c>
      <c r="B301">
        <v>70</v>
      </c>
    </row>
    <row r="302" spans="1:2" x14ac:dyDescent="0.25">
      <c r="A302" s="7" t="s">
        <v>407</v>
      </c>
      <c r="B302">
        <v>107</v>
      </c>
    </row>
    <row r="303" spans="1:2" x14ac:dyDescent="0.25">
      <c r="A303" s="7" t="s">
        <v>487</v>
      </c>
      <c r="B303">
        <v>89</v>
      </c>
    </row>
    <row r="304" spans="1:2" x14ac:dyDescent="0.25">
      <c r="A304" s="7" t="s">
        <v>488</v>
      </c>
      <c r="B304">
        <v>19</v>
      </c>
    </row>
    <row r="305" spans="1:2" x14ac:dyDescent="0.25">
      <c r="A305" s="7" t="s">
        <v>579</v>
      </c>
      <c r="B305">
        <v>24</v>
      </c>
    </row>
    <row r="306" spans="1:2" x14ac:dyDescent="0.25">
      <c r="A306" s="7" t="s">
        <v>580</v>
      </c>
      <c r="B306">
        <v>3</v>
      </c>
    </row>
    <row r="307" spans="1:2" x14ac:dyDescent="0.25">
      <c r="A307" s="7" t="s">
        <v>273</v>
      </c>
      <c r="B307">
        <v>42</v>
      </c>
    </row>
    <row r="308" spans="1:2" x14ac:dyDescent="0.25">
      <c r="A308" s="7" t="s">
        <v>274</v>
      </c>
      <c r="B308">
        <v>27</v>
      </c>
    </row>
    <row r="309" spans="1:2" x14ac:dyDescent="0.25">
      <c r="A309" s="7" t="s">
        <v>275</v>
      </c>
      <c r="B309">
        <v>11</v>
      </c>
    </row>
    <row r="310" spans="1:2" x14ac:dyDescent="0.25">
      <c r="A310" s="7" t="s">
        <v>408</v>
      </c>
      <c r="B310">
        <v>4</v>
      </c>
    </row>
    <row r="311" spans="1:2" x14ac:dyDescent="0.25">
      <c r="A311" s="7" t="s">
        <v>489</v>
      </c>
      <c r="B311">
        <v>21</v>
      </c>
    </row>
    <row r="312" spans="1:2" x14ac:dyDescent="0.25">
      <c r="A312" s="7" t="s">
        <v>581</v>
      </c>
      <c r="B312">
        <v>6</v>
      </c>
    </row>
    <row r="313" spans="1:2" x14ac:dyDescent="0.25">
      <c r="A313" s="7" t="s">
        <v>276</v>
      </c>
      <c r="B313">
        <v>8</v>
      </c>
    </row>
    <row r="314" spans="1:2" x14ac:dyDescent="0.25">
      <c r="A314" s="7" t="s">
        <v>277</v>
      </c>
      <c r="B314">
        <v>27</v>
      </c>
    </row>
    <row r="315" spans="1:2" x14ac:dyDescent="0.25">
      <c r="A315" s="7" t="s">
        <v>409</v>
      </c>
      <c r="B315">
        <v>20</v>
      </c>
    </row>
    <row r="316" spans="1:2" x14ac:dyDescent="0.25">
      <c r="A316" s="7" t="s">
        <v>490</v>
      </c>
      <c r="B316">
        <v>23</v>
      </c>
    </row>
    <row r="317" spans="1:2" x14ac:dyDescent="0.25">
      <c r="A317" s="7" t="s">
        <v>582</v>
      </c>
      <c r="B317">
        <v>12</v>
      </c>
    </row>
    <row r="318" spans="1:2" x14ac:dyDescent="0.25">
      <c r="A318" s="7" t="s">
        <v>583</v>
      </c>
      <c r="B318">
        <v>2</v>
      </c>
    </row>
    <row r="319" spans="1:2" x14ac:dyDescent="0.25">
      <c r="A319" s="7" t="s">
        <v>278</v>
      </c>
      <c r="B319">
        <v>18</v>
      </c>
    </row>
    <row r="320" spans="1:2" x14ac:dyDescent="0.25">
      <c r="A320" s="7" t="s">
        <v>279</v>
      </c>
      <c r="B320">
        <v>95</v>
      </c>
    </row>
    <row r="321" spans="1:2" x14ac:dyDescent="0.25">
      <c r="A321" s="7" t="s">
        <v>410</v>
      </c>
      <c r="B321">
        <v>32</v>
      </c>
    </row>
    <row r="322" spans="1:2" x14ac:dyDescent="0.25">
      <c r="A322" s="7" t="s">
        <v>491</v>
      </c>
      <c r="B322">
        <v>7</v>
      </c>
    </row>
    <row r="323" spans="1:2" x14ac:dyDescent="0.25">
      <c r="A323" s="7" t="s">
        <v>584</v>
      </c>
      <c r="B323">
        <v>7</v>
      </c>
    </row>
    <row r="324" spans="1:2" x14ac:dyDescent="0.25">
      <c r="A324" s="7" t="s">
        <v>585</v>
      </c>
      <c r="B324">
        <v>2</v>
      </c>
    </row>
    <row r="325" spans="1:2" x14ac:dyDescent="0.25">
      <c r="A325" s="7" t="s">
        <v>586</v>
      </c>
      <c r="B325">
        <v>3</v>
      </c>
    </row>
    <row r="326" spans="1:2" x14ac:dyDescent="0.25">
      <c r="A326" s="7" t="s">
        <v>280</v>
      </c>
      <c r="B326">
        <v>38</v>
      </c>
    </row>
    <row r="327" spans="1:2" x14ac:dyDescent="0.25">
      <c r="A327" s="7" t="s">
        <v>281</v>
      </c>
      <c r="B327">
        <v>17</v>
      </c>
    </row>
    <row r="328" spans="1:2" x14ac:dyDescent="0.25">
      <c r="A328" s="7" t="s">
        <v>411</v>
      </c>
      <c r="B328">
        <v>46</v>
      </c>
    </row>
    <row r="329" spans="1:2" x14ac:dyDescent="0.25">
      <c r="A329" s="7" t="s">
        <v>492</v>
      </c>
      <c r="B329">
        <v>5</v>
      </c>
    </row>
    <row r="330" spans="1:2" x14ac:dyDescent="0.25">
      <c r="A330" s="7" t="s">
        <v>587</v>
      </c>
      <c r="B330">
        <v>13</v>
      </c>
    </row>
    <row r="331" spans="1:2" x14ac:dyDescent="0.25">
      <c r="A331" s="7" t="s">
        <v>588</v>
      </c>
      <c r="B331">
        <v>1</v>
      </c>
    </row>
    <row r="332" spans="1:2" x14ac:dyDescent="0.25">
      <c r="A332" s="7" t="s">
        <v>282</v>
      </c>
      <c r="B332">
        <v>19</v>
      </c>
    </row>
    <row r="333" spans="1:2" x14ac:dyDescent="0.25">
      <c r="A333" s="7" t="s">
        <v>589</v>
      </c>
      <c r="B333">
        <v>2</v>
      </c>
    </row>
    <row r="334" spans="1:2" x14ac:dyDescent="0.25">
      <c r="A334" s="7" t="s">
        <v>412</v>
      </c>
      <c r="B334">
        <v>18</v>
      </c>
    </row>
    <row r="335" spans="1:2" x14ac:dyDescent="0.25">
      <c r="A335" s="7" t="s">
        <v>493</v>
      </c>
      <c r="B335">
        <v>14</v>
      </c>
    </row>
    <row r="336" spans="1:2" x14ac:dyDescent="0.25">
      <c r="A336" s="7" t="s">
        <v>590</v>
      </c>
      <c r="B336">
        <v>13</v>
      </c>
    </row>
    <row r="337" spans="1:2" x14ac:dyDescent="0.25">
      <c r="A337" s="7" t="s">
        <v>283</v>
      </c>
      <c r="B337">
        <v>18</v>
      </c>
    </row>
    <row r="338" spans="1:2" x14ac:dyDescent="0.25">
      <c r="A338" s="7" t="s">
        <v>284</v>
      </c>
      <c r="B338">
        <v>24</v>
      </c>
    </row>
    <row r="339" spans="1:2" x14ac:dyDescent="0.25">
      <c r="A339" s="7" t="s">
        <v>413</v>
      </c>
      <c r="B339">
        <v>25</v>
      </c>
    </row>
    <row r="340" spans="1:2" x14ac:dyDescent="0.25">
      <c r="A340" s="7" t="s">
        <v>494</v>
      </c>
      <c r="B340">
        <v>63</v>
      </c>
    </row>
    <row r="341" spans="1:2" x14ac:dyDescent="0.25">
      <c r="A341" s="7" t="s">
        <v>591</v>
      </c>
      <c r="B341">
        <v>21</v>
      </c>
    </row>
    <row r="342" spans="1:2" x14ac:dyDescent="0.25">
      <c r="A342" s="7" t="s">
        <v>592</v>
      </c>
      <c r="B342">
        <v>13</v>
      </c>
    </row>
    <row r="343" spans="1:2" x14ac:dyDescent="0.25">
      <c r="A343" s="7" t="s">
        <v>285</v>
      </c>
      <c r="B343">
        <v>12</v>
      </c>
    </row>
    <row r="344" spans="1:2" x14ac:dyDescent="0.25">
      <c r="A344" s="7" t="s">
        <v>286</v>
      </c>
      <c r="B344">
        <v>13</v>
      </c>
    </row>
    <row r="345" spans="1:2" x14ac:dyDescent="0.25">
      <c r="A345" s="7" t="s">
        <v>414</v>
      </c>
      <c r="B345">
        <v>3</v>
      </c>
    </row>
    <row r="346" spans="1:2" x14ac:dyDescent="0.25">
      <c r="A346" s="7" t="s">
        <v>495</v>
      </c>
      <c r="B346">
        <v>10</v>
      </c>
    </row>
    <row r="347" spans="1:2" x14ac:dyDescent="0.25">
      <c r="A347" s="7" t="s">
        <v>593</v>
      </c>
      <c r="B347">
        <v>13</v>
      </c>
    </row>
    <row r="348" spans="1:2" x14ac:dyDescent="0.25">
      <c r="A348" s="7" t="s">
        <v>594</v>
      </c>
      <c r="B348">
        <v>5</v>
      </c>
    </row>
    <row r="349" spans="1:2" x14ac:dyDescent="0.25">
      <c r="A349" s="7" t="s">
        <v>287</v>
      </c>
      <c r="B349">
        <v>9</v>
      </c>
    </row>
    <row r="350" spans="1:2" x14ac:dyDescent="0.25">
      <c r="A350" s="7" t="s">
        <v>288</v>
      </c>
      <c r="B350">
        <v>6</v>
      </c>
    </row>
    <row r="351" spans="1:2" x14ac:dyDescent="0.25">
      <c r="A351" s="7" t="s">
        <v>415</v>
      </c>
      <c r="B351">
        <v>15</v>
      </c>
    </row>
    <row r="352" spans="1:2" x14ac:dyDescent="0.25">
      <c r="A352" s="7" t="s">
        <v>496</v>
      </c>
      <c r="B352">
        <v>20</v>
      </c>
    </row>
    <row r="353" spans="1:2" x14ac:dyDescent="0.25">
      <c r="A353" s="7" t="s">
        <v>595</v>
      </c>
      <c r="B353">
        <v>2</v>
      </c>
    </row>
    <row r="354" spans="1:2" x14ac:dyDescent="0.25">
      <c r="A354" s="7" t="s">
        <v>596</v>
      </c>
      <c r="B354">
        <v>13</v>
      </c>
    </row>
    <row r="355" spans="1:2" x14ac:dyDescent="0.25">
      <c r="A355" s="7" t="s">
        <v>289</v>
      </c>
      <c r="B355">
        <v>6</v>
      </c>
    </row>
    <row r="356" spans="1:2" x14ac:dyDescent="0.25">
      <c r="A356" s="7" t="s">
        <v>290</v>
      </c>
      <c r="B356">
        <v>10</v>
      </c>
    </row>
    <row r="357" spans="1:2" x14ac:dyDescent="0.25">
      <c r="A357" s="7" t="s">
        <v>416</v>
      </c>
      <c r="B357">
        <v>21</v>
      </c>
    </row>
    <row r="358" spans="1:2" x14ac:dyDescent="0.25">
      <c r="A358" s="7" t="s">
        <v>497</v>
      </c>
      <c r="B358">
        <v>21</v>
      </c>
    </row>
    <row r="359" spans="1:2" x14ac:dyDescent="0.25">
      <c r="A359" s="7" t="s">
        <v>597</v>
      </c>
      <c r="B359">
        <v>4</v>
      </c>
    </row>
    <row r="360" spans="1:2" x14ac:dyDescent="0.25">
      <c r="A360" s="7" t="s">
        <v>598</v>
      </c>
      <c r="B360">
        <v>7</v>
      </c>
    </row>
    <row r="361" spans="1:2" x14ac:dyDescent="0.25">
      <c r="A361" s="7" t="s">
        <v>291</v>
      </c>
      <c r="B361">
        <v>14</v>
      </c>
    </row>
    <row r="362" spans="1:2" x14ac:dyDescent="0.25">
      <c r="A362" s="7" t="s">
        <v>417</v>
      </c>
      <c r="B362">
        <v>4</v>
      </c>
    </row>
    <row r="363" spans="1:2" x14ac:dyDescent="0.25">
      <c r="A363" s="7" t="s">
        <v>418</v>
      </c>
      <c r="B363">
        <v>8</v>
      </c>
    </row>
    <row r="364" spans="1:2" x14ac:dyDescent="0.25">
      <c r="A364" s="7" t="s">
        <v>498</v>
      </c>
      <c r="B364">
        <v>6</v>
      </c>
    </row>
    <row r="365" spans="1:2" x14ac:dyDescent="0.25">
      <c r="A365" s="7" t="s">
        <v>599</v>
      </c>
      <c r="B365">
        <v>6</v>
      </c>
    </row>
    <row r="366" spans="1:2" x14ac:dyDescent="0.25">
      <c r="A366" s="7" t="s">
        <v>600</v>
      </c>
      <c r="B366">
        <v>5</v>
      </c>
    </row>
    <row r="367" spans="1:2" x14ac:dyDescent="0.25">
      <c r="A367" s="7" t="s">
        <v>292</v>
      </c>
      <c r="B367">
        <v>18</v>
      </c>
    </row>
    <row r="368" spans="1:2" x14ac:dyDescent="0.25">
      <c r="A368" s="7" t="s">
        <v>419</v>
      </c>
      <c r="B368">
        <v>7</v>
      </c>
    </row>
    <row r="369" spans="1:2" x14ac:dyDescent="0.25">
      <c r="A369" s="7" t="s">
        <v>499</v>
      </c>
      <c r="B369">
        <v>12</v>
      </c>
    </row>
    <row r="370" spans="1:2" x14ac:dyDescent="0.25">
      <c r="A370" s="7" t="s">
        <v>601</v>
      </c>
      <c r="B370">
        <v>7</v>
      </c>
    </row>
    <row r="371" spans="1:2" x14ac:dyDescent="0.25">
      <c r="A371" s="7" t="s">
        <v>602</v>
      </c>
      <c r="B371">
        <v>1</v>
      </c>
    </row>
    <row r="372" spans="1:2" x14ac:dyDescent="0.25">
      <c r="A372" s="7" t="s">
        <v>293</v>
      </c>
      <c r="B372">
        <v>25</v>
      </c>
    </row>
    <row r="373" spans="1:2" x14ac:dyDescent="0.25">
      <c r="A373" s="7" t="s">
        <v>294</v>
      </c>
      <c r="B373">
        <v>39</v>
      </c>
    </row>
    <row r="374" spans="1:2" x14ac:dyDescent="0.25">
      <c r="A374" s="7" t="s">
        <v>500</v>
      </c>
      <c r="B374">
        <v>12</v>
      </c>
    </row>
    <row r="375" spans="1:2" x14ac:dyDescent="0.25">
      <c r="A375" s="7" t="s">
        <v>501</v>
      </c>
      <c r="B375">
        <v>21</v>
      </c>
    </row>
    <row r="376" spans="1:2" x14ac:dyDescent="0.25">
      <c r="A376" s="7" t="s">
        <v>502</v>
      </c>
      <c r="B376">
        <v>3</v>
      </c>
    </row>
    <row r="377" spans="1:2" x14ac:dyDescent="0.25">
      <c r="A377" s="7" t="s">
        <v>603</v>
      </c>
      <c r="B377">
        <v>8</v>
      </c>
    </row>
    <row r="378" spans="1:2" x14ac:dyDescent="0.25">
      <c r="A378" s="7" t="s">
        <v>295</v>
      </c>
      <c r="B378">
        <v>4</v>
      </c>
    </row>
    <row r="379" spans="1:2" x14ac:dyDescent="0.25">
      <c r="A379" s="7" t="s">
        <v>420</v>
      </c>
      <c r="B379">
        <v>1</v>
      </c>
    </row>
    <row r="380" spans="1:2" x14ac:dyDescent="0.25">
      <c r="A380" s="7" t="s">
        <v>503</v>
      </c>
      <c r="B380">
        <v>3</v>
      </c>
    </row>
    <row r="381" spans="1:2" x14ac:dyDescent="0.25">
      <c r="A381" s="7" t="s">
        <v>504</v>
      </c>
      <c r="B381">
        <v>23</v>
      </c>
    </row>
    <row r="382" spans="1:2" x14ac:dyDescent="0.25">
      <c r="A382" s="7" t="s">
        <v>604</v>
      </c>
      <c r="B382">
        <v>13</v>
      </c>
    </row>
    <row r="383" spans="1:2" x14ac:dyDescent="0.25">
      <c r="A383" s="7" t="s">
        <v>296</v>
      </c>
      <c r="B383">
        <v>10</v>
      </c>
    </row>
    <row r="384" spans="1:2" x14ac:dyDescent="0.25">
      <c r="A384" s="7" t="s">
        <v>297</v>
      </c>
      <c r="B384">
        <v>7</v>
      </c>
    </row>
    <row r="385" spans="1:2" x14ac:dyDescent="0.25">
      <c r="A385" s="7" t="s">
        <v>421</v>
      </c>
      <c r="B385">
        <v>3</v>
      </c>
    </row>
    <row r="386" spans="1:2" x14ac:dyDescent="0.25">
      <c r="A386" s="7" t="s">
        <v>605</v>
      </c>
      <c r="B386">
        <v>15</v>
      </c>
    </row>
    <row r="387" spans="1:2" x14ac:dyDescent="0.25">
      <c r="A387" s="7" t="s">
        <v>606</v>
      </c>
      <c r="B387">
        <v>9</v>
      </c>
    </row>
    <row r="388" spans="1:2" x14ac:dyDescent="0.25">
      <c r="A388" s="7" t="s">
        <v>298</v>
      </c>
      <c r="B388">
        <v>68</v>
      </c>
    </row>
    <row r="389" spans="1:2" x14ac:dyDescent="0.25">
      <c r="A389" s="7" t="s">
        <v>299</v>
      </c>
      <c r="B389">
        <v>29</v>
      </c>
    </row>
    <row r="390" spans="1:2" x14ac:dyDescent="0.25">
      <c r="A390" s="7" t="s">
        <v>422</v>
      </c>
      <c r="B390">
        <v>66</v>
      </c>
    </row>
    <row r="391" spans="1:2" x14ac:dyDescent="0.25">
      <c r="A391" s="7" t="s">
        <v>423</v>
      </c>
      <c r="B391">
        <v>49</v>
      </c>
    </row>
    <row r="392" spans="1:2" x14ac:dyDescent="0.25">
      <c r="A392" s="7" t="s">
        <v>607</v>
      </c>
      <c r="B392">
        <v>60</v>
      </c>
    </row>
    <row r="393" spans="1:2" x14ac:dyDescent="0.25">
      <c r="A393" s="7" t="s">
        <v>608</v>
      </c>
      <c r="B393">
        <v>31</v>
      </c>
    </row>
    <row r="394" spans="1:2" x14ac:dyDescent="0.25">
      <c r="A394" s="7" t="s">
        <v>609</v>
      </c>
      <c r="B394">
        <v>2</v>
      </c>
    </row>
    <row r="395" spans="1:2" x14ac:dyDescent="0.25">
      <c r="A395" s="7" t="s">
        <v>300</v>
      </c>
      <c r="B395">
        <v>9</v>
      </c>
    </row>
    <row r="396" spans="1:2" x14ac:dyDescent="0.25">
      <c r="A396" s="7" t="s">
        <v>424</v>
      </c>
      <c r="B396">
        <v>2</v>
      </c>
    </row>
    <row r="397" spans="1:2" x14ac:dyDescent="0.25">
      <c r="A397" s="7" t="s">
        <v>425</v>
      </c>
      <c r="B397">
        <v>2</v>
      </c>
    </row>
    <row r="398" spans="1:2" x14ac:dyDescent="0.25">
      <c r="A398" s="7" t="s">
        <v>610</v>
      </c>
      <c r="B398">
        <v>3</v>
      </c>
    </row>
    <row r="399" spans="1:2" x14ac:dyDescent="0.25">
      <c r="A399" s="7" t="s">
        <v>301</v>
      </c>
      <c r="B399">
        <v>33</v>
      </c>
    </row>
    <row r="400" spans="1:2" x14ac:dyDescent="0.25">
      <c r="A400" s="7" t="s">
        <v>426</v>
      </c>
      <c r="B400">
        <v>8</v>
      </c>
    </row>
    <row r="401" spans="1:2" x14ac:dyDescent="0.25">
      <c r="A401" s="7" t="s">
        <v>427</v>
      </c>
      <c r="B401">
        <v>27</v>
      </c>
    </row>
    <row r="402" spans="1:2" x14ac:dyDescent="0.25">
      <c r="A402" s="7" t="s">
        <v>428</v>
      </c>
      <c r="B402">
        <v>28</v>
      </c>
    </row>
    <row r="403" spans="1:2" x14ac:dyDescent="0.25">
      <c r="A403" s="7" t="s">
        <v>611</v>
      </c>
      <c r="B403">
        <v>7</v>
      </c>
    </row>
    <row r="404" spans="1:2" x14ac:dyDescent="0.25">
      <c r="A404" s="7" t="s">
        <v>302</v>
      </c>
      <c r="B404">
        <v>5</v>
      </c>
    </row>
    <row r="405" spans="1:2" x14ac:dyDescent="0.25">
      <c r="A405" s="7" t="s">
        <v>303</v>
      </c>
      <c r="B405">
        <v>21</v>
      </c>
    </row>
    <row r="406" spans="1:2" x14ac:dyDescent="0.25">
      <c r="A406" s="7" t="s">
        <v>304</v>
      </c>
      <c r="B406">
        <v>17</v>
      </c>
    </row>
    <row r="407" spans="1:2" x14ac:dyDescent="0.25">
      <c r="A407" s="7" t="s">
        <v>505</v>
      </c>
      <c r="B407">
        <v>22</v>
      </c>
    </row>
    <row r="408" spans="1:2" x14ac:dyDescent="0.25">
      <c r="A408" s="7" t="s">
        <v>506</v>
      </c>
      <c r="B408">
        <v>37</v>
      </c>
    </row>
    <row r="409" spans="1:2" x14ac:dyDescent="0.25">
      <c r="A409" s="7" t="s">
        <v>612</v>
      </c>
      <c r="B409">
        <v>22</v>
      </c>
    </row>
    <row r="410" spans="1:2" x14ac:dyDescent="0.25">
      <c r="A410" s="7" t="s">
        <v>613</v>
      </c>
      <c r="B410">
        <v>4</v>
      </c>
    </row>
    <row r="411" spans="1:2" x14ac:dyDescent="0.25">
      <c r="A411" s="7" t="s">
        <v>305</v>
      </c>
      <c r="B411">
        <v>216</v>
      </c>
    </row>
    <row r="412" spans="1:2" x14ac:dyDescent="0.25">
      <c r="A412" s="7" t="s">
        <v>306</v>
      </c>
      <c r="B412">
        <v>211</v>
      </c>
    </row>
    <row r="413" spans="1:2" x14ac:dyDescent="0.25">
      <c r="A413" s="7" t="s">
        <v>429</v>
      </c>
      <c r="B413">
        <v>184</v>
      </c>
    </row>
    <row r="414" spans="1:2" x14ac:dyDescent="0.25">
      <c r="A414" s="7" t="s">
        <v>507</v>
      </c>
      <c r="B414">
        <v>204</v>
      </c>
    </row>
    <row r="415" spans="1:2" x14ac:dyDescent="0.25">
      <c r="A415" s="7" t="s">
        <v>508</v>
      </c>
      <c r="B415">
        <v>198</v>
      </c>
    </row>
    <row r="416" spans="1:2" x14ac:dyDescent="0.25">
      <c r="A416" s="7" t="s">
        <v>614</v>
      </c>
      <c r="B416">
        <v>162</v>
      </c>
    </row>
    <row r="417" spans="1:2" x14ac:dyDescent="0.25">
      <c r="A417" s="7" t="s">
        <v>615</v>
      </c>
      <c r="B417">
        <v>3</v>
      </c>
    </row>
    <row r="418" spans="1:2" x14ac:dyDescent="0.25">
      <c r="A418" s="7" t="s">
        <v>307</v>
      </c>
      <c r="B418">
        <v>9</v>
      </c>
    </row>
    <row r="419" spans="1:2" x14ac:dyDescent="0.25">
      <c r="A419" s="7" t="s">
        <v>509</v>
      </c>
      <c r="B419">
        <v>9</v>
      </c>
    </row>
    <row r="420" spans="1:2" x14ac:dyDescent="0.25">
      <c r="A420" s="7" t="s">
        <v>430</v>
      </c>
      <c r="B420">
        <v>6</v>
      </c>
    </row>
    <row r="421" spans="1:2" x14ac:dyDescent="0.25">
      <c r="A421" s="7" t="s">
        <v>431</v>
      </c>
      <c r="B421">
        <v>6</v>
      </c>
    </row>
    <row r="422" spans="1:2" x14ac:dyDescent="0.25">
      <c r="A422" s="7" t="s">
        <v>432</v>
      </c>
      <c r="B422">
        <v>4</v>
      </c>
    </row>
    <row r="423" spans="1:2" x14ac:dyDescent="0.25">
      <c r="A423" s="7" t="s">
        <v>510</v>
      </c>
      <c r="B423">
        <v>24</v>
      </c>
    </row>
    <row r="424" spans="1:2" x14ac:dyDescent="0.25">
      <c r="A424" s="7" t="s">
        <v>511</v>
      </c>
      <c r="B424">
        <v>10</v>
      </c>
    </row>
    <row r="425" spans="1:2" x14ac:dyDescent="0.25">
      <c r="A425" s="7" t="s">
        <v>308</v>
      </c>
      <c r="B425">
        <v>45</v>
      </c>
    </row>
    <row r="426" spans="1:2" x14ac:dyDescent="0.25">
      <c r="A426" s="7" t="s">
        <v>309</v>
      </c>
      <c r="B426">
        <v>16</v>
      </c>
    </row>
    <row r="427" spans="1:2" x14ac:dyDescent="0.25">
      <c r="A427" s="7" t="s">
        <v>433</v>
      </c>
      <c r="B427">
        <v>32</v>
      </c>
    </row>
    <row r="428" spans="1:2" x14ac:dyDescent="0.25">
      <c r="A428" s="7" t="s">
        <v>512</v>
      </c>
      <c r="B428">
        <v>22</v>
      </c>
    </row>
    <row r="429" spans="1:2" x14ac:dyDescent="0.25">
      <c r="A429" s="7" t="s">
        <v>616</v>
      </c>
      <c r="B429">
        <v>14</v>
      </c>
    </row>
    <row r="430" spans="1:2" x14ac:dyDescent="0.25">
      <c r="A430" s="7" t="s">
        <v>617</v>
      </c>
      <c r="B430">
        <v>7</v>
      </c>
    </row>
    <row r="431" spans="1:2" x14ac:dyDescent="0.25">
      <c r="A431" s="7" t="s">
        <v>618</v>
      </c>
      <c r="B431">
        <v>2</v>
      </c>
    </row>
    <row r="432" spans="1:2" x14ac:dyDescent="0.25">
      <c r="A432" s="7" t="s">
        <v>310</v>
      </c>
      <c r="B432">
        <v>6</v>
      </c>
    </row>
    <row r="433" spans="1:2" x14ac:dyDescent="0.25">
      <c r="A433" s="7" t="s">
        <v>434</v>
      </c>
      <c r="B433">
        <v>4</v>
      </c>
    </row>
    <row r="434" spans="1:2" x14ac:dyDescent="0.25">
      <c r="A434" s="7" t="s">
        <v>435</v>
      </c>
      <c r="B434">
        <v>9</v>
      </c>
    </row>
    <row r="435" spans="1:2" x14ac:dyDescent="0.25">
      <c r="A435" s="7" t="s">
        <v>513</v>
      </c>
      <c r="B435">
        <v>17</v>
      </c>
    </row>
    <row r="436" spans="1:2" x14ac:dyDescent="0.25">
      <c r="A436" s="7" t="s">
        <v>514</v>
      </c>
      <c r="B436">
        <v>5</v>
      </c>
    </row>
    <row r="437" spans="1:2" x14ac:dyDescent="0.25">
      <c r="A437" s="7" t="s">
        <v>619</v>
      </c>
      <c r="B437">
        <v>6</v>
      </c>
    </row>
    <row r="438" spans="1:2" x14ac:dyDescent="0.25">
      <c r="A438" s="7" t="s">
        <v>311</v>
      </c>
      <c r="B438">
        <v>3</v>
      </c>
    </row>
    <row r="439" spans="1:2" x14ac:dyDescent="0.25">
      <c r="A439" s="7" t="s">
        <v>515</v>
      </c>
      <c r="B439">
        <v>8</v>
      </c>
    </row>
    <row r="440" spans="1:2" x14ac:dyDescent="0.25">
      <c r="A440" s="7" t="s">
        <v>516</v>
      </c>
      <c r="B440">
        <v>17</v>
      </c>
    </row>
    <row r="441" spans="1:2" x14ac:dyDescent="0.25">
      <c r="A441" s="7" t="s">
        <v>620</v>
      </c>
      <c r="B441">
        <v>1</v>
      </c>
    </row>
    <row r="442" spans="1:2" x14ac:dyDescent="0.25">
      <c r="A442" s="7" t="s">
        <v>312</v>
      </c>
      <c r="B442">
        <v>1</v>
      </c>
    </row>
    <row r="443" spans="1:2" x14ac:dyDescent="0.25">
      <c r="A443" s="7" t="s">
        <v>313</v>
      </c>
      <c r="B443">
        <v>34</v>
      </c>
    </row>
    <row r="444" spans="1:2" x14ac:dyDescent="0.25">
      <c r="A444" s="7" t="s">
        <v>517</v>
      </c>
      <c r="B444">
        <v>22</v>
      </c>
    </row>
    <row r="445" spans="1:2" x14ac:dyDescent="0.25">
      <c r="A445" s="7" t="s">
        <v>621</v>
      </c>
      <c r="B445">
        <v>23</v>
      </c>
    </row>
    <row r="446" spans="1:2" x14ac:dyDescent="0.25">
      <c r="A446" s="7" t="s">
        <v>622</v>
      </c>
      <c r="B446">
        <v>20</v>
      </c>
    </row>
    <row r="447" spans="1:2" x14ac:dyDescent="0.25">
      <c r="A447" s="7" t="s">
        <v>314</v>
      </c>
      <c r="B447">
        <v>13</v>
      </c>
    </row>
    <row r="448" spans="1:2" x14ac:dyDescent="0.25">
      <c r="A448" s="7" t="s">
        <v>315</v>
      </c>
      <c r="B448">
        <v>10</v>
      </c>
    </row>
    <row r="449" spans="1:2" x14ac:dyDescent="0.25">
      <c r="A449" s="7" t="s">
        <v>436</v>
      </c>
      <c r="B449">
        <v>3</v>
      </c>
    </row>
    <row r="450" spans="1:2" x14ac:dyDescent="0.25">
      <c r="A450" s="7" t="s">
        <v>518</v>
      </c>
      <c r="B450">
        <v>10</v>
      </c>
    </row>
    <row r="451" spans="1:2" x14ac:dyDescent="0.25">
      <c r="A451" s="7" t="s">
        <v>519</v>
      </c>
      <c r="B451">
        <v>11</v>
      </c>
    </row>
    <row r="452" spans="1:2" x14ac:dyDescent="0.25">
      <c r="A452" s="7" t="s">
        <v>623</v>
      </c>
      <c r="B452">
        <v>10</v>
      </c>
    </row>
    <row r="453" spans="1:2" x14ac:dyDescent="0.25">
      <c r="A453" s="7" t="s">
        <v>624</v>
      </c>
      <c r="B453">
        <v>2</v>
      </c>
    </row>
    <row r="454" spans="1:2" x14ac:dyDescent="0.25">
      <c r="A454" s="7" t="s">
        <v>316</v>
      </c>
      <c r="B454">
        <v>3</v>
      </c>
    </row>
    <row r="455" spans="1:2" x14ac:dyDescent="0.25">
      <c r="A455" s="7" t="s">
        <v>317</v>
      </c>
      <c r="B455">
        <v>6</v>
      </c>
    </row>
    <row r="456" spans="1:2" x14ac:dyDescent="0.25">
      <c r="A456" s="7" t="s">
        <v>437</v>
      </c>
      <c r="B456">
        <v>3</v>
      </c>
    </row>
    <row r="457" spans="1:2" x14ac:dyDescent="0.25">
      <c r="A457" s="7" t="s">
        <v>520</v>
      </c>
      <c r="B457">
        <v>6</v>
      </c>
    </row>
    <row r="458" spans="1:2" x14ac:dyDescent="0.25">
      <c r="A458" s="7" t="s">
        <v>625</v>
      </c>
      <c r="B458">
        <v>4</v>
      </c>
    </row>
    <row r="459" spans="1:2" x14ac:dyDescent="0.25">
      <c r="A459" s="7" t="s">
        <v>318</v>
      </c>
      <c r="B459">
        <v>22</v>
      </c>
    </row>
    <row r="460" spans="1:2" x14ac:dyDescent="0.25">
      <c r="A460" s="7" t="s">
        <v>319</v>
      </c>
      <c r="B460">
        <v>11</v>
      </c>
    </row>
    <row r="461" spans="1:2" x14ac:dyDescent="0.25">
      <c r="A461" s="7" t="s">
        <v>438</v>
      </c>
      <c r="B461">
        <v>10</v>
      </c>
    </row>
    <row r="462" spans="1:2" x14ac:dyDescent="0.25">
      <c r="A462" s="7" t="s">
        <v>439</v>
      </c>
      <c r="B462">
        <v>23</v>
      </c>
    </row>
    <row r="463" spans="1:2" x14ac:dyDescent="0.25">
      <c r="A463" s="7" t="s">
        <v>626</v>
      </c>
      <c r="B463">
        <v>9</v>
      </c>
    </row>
    <row r="464" spans="1:2" x14ac:dyDescent="0.25">
      <c r="A464" s="7" t="s">
        <v>627</v>
      </c>
      <c r="B464">
        <v>14</v>
      </c>
    </row>
    <row r="465" spans="1:2" x14ac:dyDescent="0.25">
      <c r="A465" s="7" t="s">
        <v>440</v>
      </c>
      <c r="B465">
        <v>10</v>
      </c>
    </row>
    <row r="466" spans="1:2" x14ac:dyDescent="0.25">
      <c r="A466" s="7" t="s">
        <v>441</v>
      </c>
      <c r="B466">
        <v>11</v>
      </c>
    </row>
    <row r="467" spans="1:2" x14ac:dyDescent="0.25">
      <c r="A467" s="7" t="s">
        <v>442</v>
      </c>
      <c r="B467">
        <v>15</v>
      </c>
    </row>
    <row r="468" spans="1:2" x14ac:dyDescent="0.25">
      <c r="A468" s="7" t="s">
        <v>443</v>
      </c>
      <c r="B468">
        <v>25</v>
      </c>
    </row>
    <row r="469" spans="1:2" x14ac:dyDescent="0.25">
      <c r="A469" s="7" t="s">
        <v>628</v>
      </c>
      <c r="B469">
        <v>13</v>
      </c>
    </row>
    <row r="470" spans="1:2" x14ac:dyDescent="0.25">
      <c r="A470" s="7" t="s">
        <v>629</v>
      </c>
      <c r="B470">
        <v>3</v>
      </c>
    </row>
    <row r="471" spans="1:2" x14ac:dyDescent="0.25">
      <c r="A471" s="7" t="s">
        <v>320</v>
      </c>
      <c r="B471">
        <v>7</v>
      </c>
    </row>
    <row r="472" spans="1:2" x14ac:dyDescent="0.25">
      <c r="A472" s="7" t="s">
        <v>521</v>
      </c>
      <c r="B472">
        <v>8</v>
      </c>
    </row>
    <row r="473" spans="1:2" x14ac:dyDescent="0.25">
      <c r="A473" s="7" t="s">
        <v>522</v>
      </c>
      <c r="B473">
        <v>3</v>
      </c>
    </row>
    <row r="474" spans="1:2" x14ac:dyDescent="0.25">
      <c r="A474" s="7" t="s">
        <v>523</v>
      </c>
      <c r="B474">
        <v>4</v>
      </c>
    </row>
    <row r="475" spans="1:2" x14ac:dyDescent="0.25">
      <c r="A475" s="7" t="s">
        <v>321</v>
      </c>
      <c r="B475">
        <v>8</v>
      </c>
    </row>
    <row r="476" spans="1:2" x14ac:dyDescent="0.25">
      <c r="A476" s="7" t="s">
        <v>322</v>
      </c>
      <c r="B476">
        <v>1</v>
      </c>
    </row>
    <row r="477" spans="1:2" x14ac:dyDescent="0.25">
      <c r="A477" s="7" t="s">
        <v>444</v>
      </c>
      <c r="B477">
        <v>9</v>
      </c>
    </row>
    <row r="478" spans="1:2" x14ac:dyDescent="0.25">
      <c r="A478" s="7" t="s">
        <v>445</v>
      </c>
      <c r="B478">
        <v>2</v>
      </c>
    </row>
    <row r="479" spans="1:2" x14ac:dyDescent="0.25">
      <c r="A479" s="7" t="s">
        <v>524</v>
      </c>
      <c r="B479">
        <v>6</v>
      </c>
    </row>
    <row r="480" spans="1:2" x14ac:dyDescent="0.25">
      <c r="A480" s="7" t="s">
        <v>323</v>
      </c>
      <c r="B480">
        <v>34</v>
      </c>
    </row>
    <row r="481" spans="1:2" x14ac:dyDescent="0.25">
      <c r="A481" s="7" t="s">
        <v>324</v>
      </c>
      <c r="B481">
        <v>21</v>
      </c>
    </row>
    <row r="482" spans="1:2" x14ac:dyDescent="0.25">
      <c r="A482" s="7" t="s">
        <v>446</v>
      </c>
      <c r="B482">
        <v>19</v>
      </c>
    </row>
    <row r="483" spans="1:2" x14ac:dyDescent="0.25">
      <c r="A483" s="7" t="s">
        <v>525</v>
      </c>
      <c r="B483">
        <v>7</v>
      </c>
    </row>
    <row r="484" spans="1:2" x14ac:dyDescent="0.25">
      <c r="A484" s="7" t="s">
        <v>630</v>
      </c>
      <c r="B484">
        <v>6</v>
      </c>
    </row>
    <row r="485" spans="1:2" x14ac:dyDescent="0.25">
      <c r="A485" s="7" t="s">
        <v>631</v>
      </c>
      <c r="B485">
        <v>4</v>
      </c>
    </row>
    <row r="486" spans="1:2" x14ac:dyDescent="0.25">
      <c r="A486" s="7" t="s">
        <v>632</v>
      </c>
      <c r="B486">
        <v>2</v>
      </c>
    </row>
    <row r="487" spans="1:2" x14ac:dyDescent="0.25">
      <c r="A487" s="7" t="s">
        <v>325</v>
      </c>
      <c r="B487">
        <v>8</v>
      </c>
    </row>
    <row r="488" spans="1:2" x14ac:dyDescent="0.25">
      <c r="A488" s="7" t="s">
        <v>447</v>
      </c>
      <c r="B488">
        <v>17</v>
      </c>
    </row>
    <row r="489" spans="1:2" x14ac:dyDescent="0.25">
      <c r="A489" s="7" t="s">
        <v>526</v>
      </c>
      <c r="B489">
        <v>13</v>
      </c>
    </row>
    <row r="490" spans="1:2" x14ac:dyDescent="0.25">
      <c r="A490" s="7" t="s">
        <v>527</v>
      </c>
      <c r="B490">
        <v>2</v>
      </c>
    </row>
    <row r="491" spans="1:2" x14ac:dyDescent="0.25">
      <c r="A491" s="7" t="s">
        <v>633</v>
      </c>
      <c r="B491">
        <v>11</v>
      </c>
    </row>
    <row r="492" spans="1:2" x14ac:dyDescent="0.25">
      <c r="A492" s="7" t="s">
        <v>326</v>
      </c>
      <c r="B492">
        <v>3</v>
      </c>
    </row>
    <row r="493" spans="1:2" x14ac:dyDescent="0.25">
      <c r="A493" s="7" t="s">
        <v>327</v>
      </c>
      <c r="B493">
        <v>4</v>
      </c>
    </row>
    <row r="494" spans="1:2" x14ac:dyDescent="0.25">
      <c r="A494" s="7" t="s">
        <v>448</v>
      </c>
      <c r="B494">
        <v>4</v>
      </c>
    </row>
    <row r="495" spans="1:2" x14ac:dyDescent="0.25">
      <c r="A495" s="7" t="s">
        <v>528</v>
      </c>
      <c r="B495">
        <v>13</v>
      </c>
    </row>
    <row r="496" spans="1:2" x14ac:dyDescent="0.25">
      <c r="A496" s="7" t="s">
        <v>634</v>
      </c>
      <c r="B496">
        <v>32</v>
      </c>
    </row>
    <row r="497" spans="1:2" x14ac:dyDescent="0.25">
      <c r="A497" s="7" t="s">
        <v>328</v>
      </c>
      <c r="B497">
        <v>4</v>
      </c>
    </row>
    <row r="498" spans="1:2" x14ac:dyDescent="0.25">
      <c r="A498" s="7" t="s">
        <v>329</v>
      </c>
      <c r="B498">
        <v>5</v>
      </c>
    </row>
    <row r="499" spans="1:2" x14ac:dyDescent="0.25">
      <c r="A499" s="7" t="s">
        <v>449</v>
      </c>
      <c r="B499">
        <v>3</v>
      </c>
    </row>
    <row r="500" spans="1:2" x14ac:dyDescent="0.25">
      <c r="A500" s="7" t="s">
        <v>529</v>
      </c>
      <c r="B500">
        <v>6</v>
      </c>
    </row>
    <row r="501" spans="1:2" x14ac:dyDescent="0.25">
      <c r="A501" s="7" t="s">
        <v>635</v>
      </c>
      <c r="B501">
        <v>5</v>
      </c>
    </row>
    <row r="502" spans="1:2" x14ac:dyDescent="0.25">
      <c r="A502" s="7" t="s">
        <v>636</v>
      </c>
      <c r="B502">
        <v>6</v>
      </c>
    </row>
    <row r="503" spans="1:2" x14ac:dyDescent="0.25">
      <c r="A503" s="7" t="s">
        <v>330</v>
      </c>
      <c r="B503">
        <v>34</v>
      </c>
    </row>
    <row r="504" spans="1:2" x14ac:dyDescent="0.25">
      <c r="A504" s="7" t="s">
        <v>331</v>
      </c>
      <c r="B504">
        <v>5</v>
      </c>
    </row>
    <row r="505" spans="1:2" x14ac:dyDescent="0.25">
      <c r="A505" s="7" t="s">
        <v>450</v>
      </c>
      <c r="B505">
        <v>9</v>
      </c>
    </row>
    <row r="506" spans="1:2" x14ac:dyDescent="0.25">
      <c r="A506" s="7" t="s">
        <v>451</v>
      </c>
      <c r="B506">
        <v>31</v>
      </c>
    </row>
    <row r="507" spans="1:2" x14ac:dyDescent="0.25">
      <c r="A507" s="7" t="s">
        <v>637</v>
      </c>
      <c r="B507">
        <v>11</v>
      </c>
    </row>
    <row r="508" spans="1:2" x14ac:dyDescent="0.25">
      <c r="A508" s="7" t="s">
        <v>638</v>
      </c>
      <c r="B508">
        <v>2</v>
      </c>
    </row>
    <row r="509" spans="1:2" x14ac:dyDescent="0.25">
      <c r="A509" s="7" t="s">
        <v>452</v>
      </c>
      <c r="B509">
        <v>1</v>
      </c>
    </row>
    <row r="510" spans="1:2" x14ac:dyDescent="0.25">
      <c r="A510" s="7" t="s">
        <v>530</v>
      </c>
      <c r="B510">
        <v>1</v>
      </c>
    </row>
    <row r="511" spans="1:2" x14ac:dyDescent="0.25">
      <c r="A511" s="7" t="s">
        <v>332</v>
      </c>
      <c r="B511">
        <v>3</v>
      </c>
    </row>
    <row r="512" spans="1:2" x14ac:dyDescent="0.25">
      <c r="A512" s="7" t="s">
        <v>333</v>
      </c>
      <c r="B512">
        <v>11</v>
      </c>
    </row>
    <row r="513" spans="1:2" x14ac:dyDescent="0.25">
      <c r="A513" s="7" t="s">
        <v>334</v>
      </c>
      <c r="B513">
        <v>5</v>
      </c>
    </row>
    <row r="514" spans="1:2" x14ac:dyDescent="0.25">
      <c r="A514" s="7" t="s">
        <v>335</v>
      </c>
      <c r="B514">
        <v>4</v>
      </c>
    </row>
    <row r="515" spans="1:2" x14ac:dyDescent="0.25">
      <c r="A515" s="7" t="s">
        <v>336</v>
      </c>
      <c r="B515">
        <v>11</v>
      </c>
    </row>
    <row r="516" spans="1:2" x14ac:dyDescent="0.25">
      <c r="A516" s="7" t="s">
        <v>453</v>
      </c>
      <c r="B516">
        <v>2</v>
      </c>
    </row>
    <row r="517" spans="1:2" x14ac:dyDescent="0.25">
      <c r="A517" s="7" t="s">
        <v>454</v>
      </c>
      <c r="B517">
        <v>3</v>
      </c>
    </row>
    <row r="518" spans="1:2" x14ac:dyDescent="0.25">
      <c r="A518" s="7" t="s">
        <v>337</v>
      </c>
      <c r="B518">
        <v>2</v>
      </c>
    </row>
    <row r="519" spans="1:2" x14ac:dyDescent="0.25">
      <c r="A519" s="7" t="s">
        <v>639</v>
      </c>
      <c r="B519">
        <v>1</v>
      </c>
    </row>
    <row r="520" spans="1:2" x14ac:dyDescent="0.25">
      <c r="A520" s="7" t="s">
        <v>338</v>
      </c>
      <c r="B520">
        <v>2</v>
      </c>
    </row>
    <row r="521" spans="1:2" x14ac:dyDescent="0.25">
      <c r="A521" s="7" t="s">
        <v>531</v>
      </c>
      <c r="B521">
        <v>2</v>
      </c>
    </row>
    <row r="522" spans="1:2" x14ac:dyDescent="0.25">
      <c r="A522" s="7" t="s">
        <v>640</v>
      </c>
      <c r="B522">
        <v>1</v>
      </c>
    </row>
    <row r="523" spans="1:2" x14ac:dyDescent="0.25">
      <c r="A523" s="7" t="s">
        <v>339</v>
      </c>
      <c r="B523">
        <v>2</v>
      </c>
    </row>
    <row r="524" spans="1:2" x14ac:dyDescent="0.25">
      <c r="A524" s="7" t="s">
        <v>340</v>
      </c>
      <c r="B524">
        <v>8</v>
      </c>
    </row>
    <row r="525" spans="1:2" x14ac:dyDescent="0.25">
      <c r="A525" s="7" t="s">
        <v>341</v>
      </c>
      <c r="B525">
        <v>1</v>
      </c>
    </row>
    <row r="526" spans="1:2" x14ac:dyDescent="0.25">
      <c r="A526" s="7" t="s">
        <v>342</v>
      </c>
      <c r="B526">
        <v>1</v>
      </c>
    </row>
    <row r="527" spans="1:2" x14ac:dyDescent="0.25">
      <c r="A527" s="7" t="s">
        <v>455</v>
      </c>
      <c r="B527">
        <v>1</v>
      </c>
    </row>
    <row r="528" spans="1:2" x14ac:dyDescent="0.25">
      <c r="A528" s="7" t="s">
        <v>532</v>
      </c>
      <c r="B528">
        <v>2</v>
      </c>
    </row>
    <row r="529" spans="1:2" x14ac:dyDescent="0.25">
      <c r="A529" s="7" t="s">
        <v>641</v>
      </c>
      <c r="B529">
        <v>1</v>
      </c>
    </row>
    <row r="530" spans="1:2" x14ac:dyDescent="0.25">
      <c r="A530" s="7" t="s">
        <v>343</v>
      </c>
      <c r="B530">
        <v>5</v>
      </c>
    </row>
    <row r="531" spans="1:2" x14ac:dyDescent="0.25">
      <c r="A531" s="7" t="s">
        <v>344</v>
      </c>
      <c r="B531">
        <v>11</v>
      </c>
    </row>
    <row r="532" spans="1:2" x14ac:dyDescent="0.25">
      <c r="A532" s="7" t="s">
        <v>345</v>
      </c>
      <c r="B532">
        <v>7</v>
      </c>
    </row>
    <row r="533" spans="1:2" x14ac:dyDescent="0.25">
      <c r="A533" s="7" t="s">
        <v>346</v>
      </c>
      <c r="B533">
        <v>1</v>
      </c>
    </row>
    <row r="534" spans="1:2" x14ac:dyDescent="0.25">
      <c r="A534" s="7" t="s">
        <v>533</v>
      </c>
      <c r="B534">
        <v>1</v>
      </c>
    </row>
    <row r="535" spans="1:2" x14ac:dyDescent="0.25">
      <c r="A535" s="7" t="s">
        <v>456</v>
      </c>
      <c r="B535">
        <v>4</v>
      </c>
    </row>
    <row r="536" spans="1:2" x14ac:dyDescent="0.25">
      <c r="A536" s="7" t="s">
        <v>347</v>
      </c>
      <c r="B536">
        <v>9</v>
      </c>
    </row>
    <row r="537" spans="1:2" x14ac:dyDescent="0.25">
      <c r="A537" s="7" t="s">
        <v>348</v>
      </c>
      <c r="B537">
        <v>1</v>
      </c>
    </row>
    <row r="538" spans="1:2" x14ac:dyDescent="0.25">
      <c r="A538" s="7" t="s">
        <v>349</v>
      </c>
      <c r="B538">
        <v>1</v>
      </c>
    </row>
    <row r="539" spans="1:2" x14ac:dyDescent="0.25">
      <c r="A539" s="7" t="s">
        <v>350</v>
      </c>
      <c r="B539">
        <v>3</v>
      </c>
    </row>
    <row r="540" spans="1:2" x14ac:dyDescent="0.25">
      <c r="A540" s="7" t="s">
        <v>351</v>
      </c>
      <c r="B540">
        <v>2</v>
      </c>
    </row>
    <row r="541" spans="1:2" x14ac:dyDescent="0.25">
      <c r="A541" s="7" t="s">
        <v>352</v>
      </c>
      <c r="B541">
        <v>3</v>
      </c>
    </row>
    <row r="542" spans="1:2" x14ac:dyDescent="0.25">
      <c r="A542" s="7" t="s">
        <v>642</v>
      </c>
      <c r="B542">
        <v>1</v>
      </c>
    </row>
    <row r="543" spans="1:2" x14ac:dyDescent="0.25">
      <c r="A543" s="7" t="s">
        <v>457</v>
      </c>
      <c r="B543">
        <v>3</v>
      </c>
    </row>
    <row r="544" spans="1:2" x14ac:dyDescent="0.25">
      <c r="A544" s="7" t="s">
        <v>353</v>
      </c>
      <c r="B544">
        <v>1</v>
      </c>
    </row>
    <row r="545" spans="1:2" x14ac:dyDescent="0.25">
      <c r="A545" s="7" t="s">
        <v>354</v>
      </c>
      <c r="B545">
        <v>8</v>
      </c>
    </row>
    <row r="546" spans="1:2" x14ac:dyDescent="0.25">
      <c r="A546" s="7" t="s">
        <v>355</v>
      </c>
      <c r="B546">
        <v>1</v>
      </c>
    </row>
    <row r="547" spans="1:2" x14ac:dyDescent="0.25">
      <c r="A547" s="7" t="s">
        <v>458</v>
      </c>
      <c r="B547">
        <v>2</v>
      </c>
    </row>
    <row r="548" spans="1:2" x14ac:dyDescent="0.25">
      <c r="A548" s="7" t="s">
        <v>356</v>
      </c>
      <c r="B548">
        <v>4</v>
      </c>
    </row>
    <row r="549" spans="1:2" x14ac:dyDescent="0.25">
      <c r="A549" s="7" t="s">
        <v>534</v>
      </c>
      <c r="B549">
        <v>2</v>
      </c>
    </row>
    <row r="550" spans="1:2" x14ac:dyDescent="0.25">
      <c r="A550" s="7" t="s">
        <v>459</v>
      </c>
      <c r="B550">
        <v>12</v>
      </c>
    </row>
    <row r="551" spans="1:2" x14ac:dyDescent="0.25">
      <c r="A551" s="7" t="s">
        <v>643</v>
      </c>
      <c r="B551">
        <v>1</v>
      </c>
    </row>
    <row r="552" spans="1:2" x14ac:dyDescent="0.25">
      <c r="A552" s="7" t="s">
        <v>357</v>
      </c>
      <c r="B552">
        <v>1</v>
      </c>
    </row>
    <row r="553" spans="1:2" x14ac:dyDescent="0.25">
      <c r="A553" s="7" t="s">
        <v>358</v>
      </c>
      <c r="B553">
        <v>2</v>
      </c>
    </row>
    <row r="554" spans="1:2" x14ac:dyDescent="0.25">
      <c r="A554" s="7" t="s">
        <v>460</v>
      </c>
      <c r="B554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1 8 6 2 d 1 - 4 b 0 f - 4 1 d c - 9 4 0 7 - c 0 e 2 9 2 9 2 2 5 5 d "   x m l n s = " h t t p : / / s c h e m a s . m i c r o s o f t . c o m / D a t a M a s h u p " > A A A A A J s D A A B Q S w M E F A A C A A g A K 1 e i W l J G Z S i m A A A A 9 w A A A B I A H A B D b 2 5 m a W c v U G F j a 2 F n Z S 5 4 b W w g o h g A K K A U A A A A A A A A A A A A A A A A A A A A A A A A A A A A h Y 8 x D o I w G I W v Q r r T l p o Q I T 9 l M G 6 S k J g Y 1 6 Z W a I R i a L H c z c E j e Q U x i r o 5 v u 9 9 w 3 v 3 6 w 3 y s W 2 C i + q t 7 k y G I k x R o I z s D t p U G R r c M V y i n E M p 5 E l U K p h k Y 9 P R H j J U O 3 d O C f H e Y 7 / A X V 8 R R m l E 9 s V m K 2 v V C v S R 9 X 8 5 1 M Y 6 Y a R C H H a v M Z z h J M Z R E s c M U y A z h U K b r 8 G m w c / 2 B 8 J q a N z Q K 6 5 s W K 6 B z B H I + w R / A F B L A w Q U A A I A C A A r V 6 J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1 e i W q T 2 p H 6 T A A A A 9 w A A A B M A H A B G b 3 J t d W x h c y 9 T Z W N 0 a W 9 u M S 5 t I K I Y A C i g F A A A A A A A A A A A A A A A A A A A A A A A A A A A A C t O T S 7 J z M 9 T C I b Q h t a 8 X L x c x R m J R a k p C q 7 B f p 7 x z o 6 + A Y 6 e 7 n 7 x w a 6 + 8 Y 6 + r k G e z o 7 B C r Y K O a k l v F w K Q O B f l J m e m g c U C S 7 M 0 X N J L E l M S i x O 1 V D S U 9 J R U P L w D P b 1 9 A t 2 V N L U g S h O S c q P x 2 s s x L T q 6 O D k j N T c R F s l o A Y l H c + S 1 F x b J d z 6 l G J r o 0 E 2 x / J y Z e Y R Y 5 E 1 A F B L A Q I t A B Q A A g A I A C t X o l p S R m U o p g A A A P c A A A A S A A A A A A A A A A A A A A A A A A A A A A B D b 2 5 m a W c v U G F j a 2 F n Z S 5 4 b W x Q S w E C L Q A U A A I A C A A r V 6 J a D 8 r p q 6 Q A A A D p A A A A E w A A A A A A A A A A A A A A A A D y A A A A W 0 N v b n R l b n R f V H l w Z X N d L n h t b F B L A Q I t A B Q A A g A I A C t X o l q k 9 q R + k w A A A P c A A A A T A A A A A A A A A A A A A A A A A O M B A A B G b 3 J t d W x h c y 9 T Z W N 0 a W 9 u M S 5 t U E s F B g A A A A A D A A M A w g A A A M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s J A A A A A A A A m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T T k l f Q 0 F N U E F J R 0 5 f U 0 V N X 0 F N R V J J Q 0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U 0 5 J X 0 N B T V B B S U d O X 1 N F T V 9 B T U V S S U N B U y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G a W x s T G F z d F V w Z G F 0 Z W Q i I F Z h b H V l P S J k M j A y N S 0 w N S 0 w M l Q x N T o 1 N z o y M y 4 z N z M 4 O T E 0 W i I g L z 4 8 R W 5 0 c n k g V H l w Z T 0 i R m l s b E N v b H V t b l R 5 c G V z I i B W Y W x 1 Z T 0 i c 0 J n S T 0 i I C 8 + P E V u d H J 5 I F R 5 c G U 9 I k Z p b G x D b 2 x 1 b W 5 O Y W 1 l c y I g V m F s d W U 9 I n N b J n F 1 b 3 Q 7 a W Q m c X V v d D s s J n F 1 b 3 Q 7 d G 9 0 Y W w m c X V v d D t d I i A v P j x F b n R y e S B U e X B l P S J R d W V y e U l E I i B W Y W x 1 Z T 0 i c z I z M 2 R l M W Y 5 L W Q 5 Z G Y t N G Q z N S 0 4 M j g 3 L W Z h Z D B l O W E z Z G E 3 M C I g L z 4 8 R W 5 0 c n k g V H l w Z T 0 i R m l s b E V y c m 9 y Q 2 9 k Z S I g V m F s d W U 9 I n N V b m t u b 3 d u I i A v P j x F b n R y e S B U e X B l P S J G a W x s Q 2 9 1 b n Q i I F Z h b H V l P S J s N T U z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4 7 S E l T T U l O U 0 E v Z G J v L 0 V T T k l f Q 0 F N U E F J R 0 5 f U 0 V N X 0 F N R V J J Q 0 F T L n t p Z C w w f S Z x d W 9 0 O y w m c X V v d D t T Z X J 2 Z X I u R G F 0 Y W J h c 2 V c X C 8 y L 1 N R T C 8 u O 0 h J U 0 1 J T l N B L 2 R i b y 9 F U 0 5 J X 0 N B T V B B S U d O X 1 N F T V 9 B T U V S S U N B U y 5 7 d G 9 0 Y W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y d m V y L k R h d G F i Y X N l X F w v M i 9 T U U w v L j t I S V N N S U 5 T Q S 9 k Y m 8 v R V N O S V 9 D Q U 1 Q Q U l H T l 9 T R U 1 f Q U 1 F U k l D Q V M u e 2 l k L D B 9 J n F 1 b 3 Q 7 L C Z x d W 9 0 O 1 N l c n Z l c i 5 E Y X R h Y m F z Z V x c L z I v U 1 F M L y 4 7 S E l T T U l O U 0 E v Z G J v L 0 V T T k l f Q 0 F N U E F J R 0 5 f U 0 V N X 0 F N R V J J Q 0 F T L n t 0 b 3 R h b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V N O S V 9 D Q U 1 Q Q U l H T l 9 T R U 1 f Q U 1 F U k l D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N O S V 9 D Q U 1 Q Q U l H T l 9 T R U 1 f Q U 1 F U k l D Q V M v Z G J v X 0 V T T k l f Q 0 F N U E F J R 0 5 f U 0 V N X 0 F N R V J J Q 0 F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y K + I L K 9 Q R I o o f i W 0 d K Z o E A A A A A A g A A A A A A E G Y A A A A B A A A g A A A A 1 5 6 R g O q W 0 J R R v u 9 j n + k t m q k 9 0 5 D k 1 q d 4 V Z 8 L A k N l k R g A A A A A D o A A A A A C A A A g A A A A 3 w g W i h a t k i c 3 t 8 B y z Q x H g 6 s 9 j / m s E b 8 R s z U b K I j h A R R Q A A A A a H O D / 3 t q u + J L X E o L B a v f V 1 + D m n 7 A C O m V C A I E r 4 a B A 7 z E 0 K 0 D R x C D g 0 G V u W h L 6 5 0 S Q n 5 e 4 3 Y N z i g 6 h B l l W F I 1 9 y X W 4 I G A O n M H N r 8 q B G z a y E R A A A A A g h d Q B 7 k H y j l m s S i V D M m g L G P F L 6 C u 8 w O y U D b 6 y n h M h z I a 0 g 5 j H b 9 t y b U u 2 L t o v 9 6 7 z Y k U f r N 6 x B p K n 2 w D 9 0 h l z g = = < / D a t a M a s h u p > 
</file>

<file path=customXml/itemProps1.xml><?xml version="1.0" encoding="utf-8"?>
<ds:datastoreItem xmlns:ds="http://schemas.openxmlformats.org/officeDocument/2006/customXml" ds:itemID="{8FF9E74B-6B6D-4A7B-8F62-2D5B9C31F2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WEBMASTER-PC</dc:creator>
  <cp:lastModifiedBy>WEBMASTER-PC</cp:lastModifiedBy>
  <dcterms:created xsi:type="dcterms:W3CDTF">2025-02-03T20:19:32Z</dcterms:created>
  <dcterms:modified xsi:type="dcterms:W3CDTF">2025-05-02T15:59:25Z</dcterms:modified>
</cp:coreProperties>
</file>